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36" windowHeight="6900" activeTab="2"/>
  </bookViews>
  <sheets>
    <sheet name="2600v3" sheetId="1" r:id="rId1"/>
    <sheet name="2600v4" sheetId="3" r:id="rId2"/>
    <sheet name="Common" sheetId="4" r:id="rId3"/>
  </sheets>
  <definedNames>
    <definedName name="_xlnm.Print_Area" localSheetId="2">Common!$A$1:$O$48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6" i="4"/>
  <c r="L46" s="1"/>
  <c r="K44"/>
  <c r="L44" s="1"/>
  <c r="K40"/>
  <c r="L40" s="1"/>
  <c r="K36"/>
  <c r="L36" s="1"/>
  <c r="K31"/>
  <c r="M31" s="1"/>
  <c r="K26"/>
  <c r="L26" s="1"/>
  <c r="K27"/>
  <c r="L27" s="1"/>
  <c r="K28"/>
  <c r="L28" s="1"/>
  <c r="K29"/>
  <c r="L29" s="1"/>
  <c r="K30"/>
  <c r="L30" s="1"/>
  <c r="K32"/>
  <c r="M32" s="1"/>
  <c r="K33"/>
  <c r="M33" s="1"/>
  <c r="K34"/>
  <c r="M34" s="1"/>
  <c r="K35"/>
  <c r="M35" s="1"/>
  <c r="K37"/>
  <c r="M37" s="1"/>
  <c r="K38"/>
  <c r="M38" s="1"/>
  <c r="K39"/>
  <c r="M39" s="1"/>
  <c r="K41"/>
  <c r="M41" s="1"/>
  <c r="K42"/>
  <c r="M42" s="1"/>
  <c r="K43"/>
  <c r="M43" s="1"/>
  <c r="K45"/>
  <c r="M45" s="1"/>
  <c r="K25"/>
  <c r="M25" s="1"/>
  <c r="K22"/>
  <c r="L22" s="1"/>
  <c r="K19"/>
  <c r="M19" s="1"/>
  <c r="K16"/>
  <c r="L16" s="1"/>
  <c r="K14"/>
  <c r="M14" s="1"/>
  <c r="K12"/>
  <c r="L12" s="1"/>
  <c r="K9"/>
  <c r="M9" s="1"/>
  <c r="K3"/>
  <c r="L3" s="1"/>
  <c r="K4"/>
  <c r="M4" s="1"/>
  <c r="K5"/>
  <c r="M5" s="1"/>
  <c r="K6"/>
  <c r="M6" s="1"/>
  <c r="K7"/>
  <c r="M7" s="1"/>
  <c r="K8"/>
  <c r="M8" s="1"/>
  <c r="K10"/>
  <c r="M10" s="1"/>
  <c r="K11"/>
  <c r="M11" s="1"/>
  <c r="K13"/>
  <c r="M13" s="1"/>
  <c r="K15"/>
  <c r="L15" s="1"/>
  <c r="K17"/>
  <c r="M17" s="1"/>
  <c r="K18"/>
  <c r="L18" s="1"/>
  <c r="K20"/>
  <c r="M20" s="1"/>
  <c r="K21"/>
  <c r="L21" s="1"/>
  <c r="K23"/>
  <c r="M23" s="1"/>
  <c r="K2"/>
  <c r="M2" s="1"/>
  <c r="L8" l="1"/>
  <c r="L6"/>
  <c r="L4"/>
  <c r="L9"/>
  <c r="L14"/>
  <c r="L19"/>
  <c r="L31"/>
  <c r="L10"/>
  <c r="L17"/>
  <c r="L11"/>
  <c r="L20"/>
  <c r="M12"/>
  <c r="M16"/>
  <c r="M22"/>
  <c r="M3"/>
  <c r="M15"/>
  <c r="M18"/>
  <c r="M21"/>
  <c r="L23"/>
  <c r="M30"/>
  <c r="M29"/>
  <c r="M28"/>
  <c r="M27"/>
  <c r="M26"/>
  <c r="L32"/>
  <c r="L37"/>
  <c r="L41"/>
  <c r="L45"/>
  <c r="M36"/>
  <c r="M40"/>
  <c r="M44"/>
  <c r="M46"/>
  <c r="L43"/>
  <c r="L42"/>
  <c r="L39"/>
  <c r="L38"/>
  <c r="L35"/>
  <c r="L34"/>
  <c r="L33"/>
  <c r="L2"/>
  <c r="L7"/>
  <c r="L5"/>
  <c r="L25"/>
  <c r="L13"/>
  <c r="D15"/>
  <c r="E15" s="1"/>
  <c r="D46"/>
  <c r="D45"/>
  <c r="E45" s="1"/>
  <c r="D44"/>
  <c r="D43"/>
  <c r="E43" s="1"/>
  <c r="D40"/>
  <c r="D42"/>
  <c r="E42" s="1"/>
  <c r="D41"/>
  <c r="D39"/>
  <c r="E39" s="1"/>
  <c r="D38"/>
  <c r="D36"/>
  <c r="D37"/>
  <c r="E37" s="1"/>
  <c r="D35"/>
  <c r="D34"/>
  <c r="E34" s="1"/>
  <c r="D33"/>
  <c r="D31"/>
  <c r="E31" s="1"/>
  <c r="D32"/>
  <c r="D30"/>
  <c r="E30" s="1"/>
  <c r="D29"/>
  <c r="D28"/>
  <c r="E28" s="1"/>
  <c r="D27"/>
  <c r="D26"/>
  <c r="E26" s="1"/>
  <c r="D25"/>
  <c r="D23"/>
  <c r="E23" s="1"/>
  <c r="D22"/>
  <c r="E22" s="1"/>
  <c r="D17"/>
  <c r="E17" s="1"/>
  <c r="D19"/>
  <c r="E19" s="1"/>
  <c r="D14"/>
  <c r="E14" s="1"/>
  <c r="D20"/>
  <c r="E20" s="1"/>
  <c r="D16"/>
  <c r="E16" s="1"/>
  <c r="D21"/>
  <c r="E21" s="1"/>
  <c r="D13"/>
  <c r="E13" s="1"/>
  <c r="D18"/>
  <c r="E18" s="1"/>
  <c r="D12"/>
  <c r="E12" s="1"/>
  <c r="D3"/>
  <c r="E3" s="1"/>
  <c r="D5"/>
  <c r="E5" s="1"/>
  <c r="D4"/>
  <c r="E4" s="1"/>
  <c r="D8"/>
  <c r="E8" s="1"/>
  <c r="D7"/>
  <c r="E7" s="1"/>
  <c r="D10"/>
  <c r="E10" s="1"/>
  <c r="D9"/>
  <c r="E9" s="1"/>
  <c r="D11"/>
  <c r="E11" s="1"/>
  <c r="D6"/>
  <c r="E6" s="1"/>
  <c r="D2"/>
  <c r="E2" s="1"/>
  <c r="L3" i="1"/>
  <c r="M3"/>
  <c r="L4"/>
  <c r="M4"/>
  <c r="L5"/>
  <c r="M5"/>
  <c r="L6"/>
  <c r="M6"/>
  <c r="L7"/>
  <c r="M7"/>
  <c r="L8"/>
  <c r="M8"/>
  <c r="L9"/>
  <c r="M9"/>
  <c r="L10"/>
  <c r="M10"/>
  <c r="L13"/>
  <c r="M13"/>
  <c r="L14"/>
  <c r="M14"/>
  <c r="L15"/>
  <c r="M15"/>
  <c r="L16"/>
  <c r="M16"/>
  <c r="L17"/>
  <c r="M17"/>
  <c r="L18"/>
  <c r="M18"/>
  <c r="L19"/>
  <c r="M19"/>
  <c r="L20"/>
  <c r="M20"/>
  <c r="L21"/>
  <c r="M21"/>
  <c r="L22"/>
  <c r="M22"/>
  <c r="L23"/>
  <c r="M23"/>
  <c r="L24"/>
  <c r="M24"/>
  <c r="L25"/>
  <c r="M25"/>
  <c r="L26"/>
  <c r="M26"/>
  <c r="L27"/>
  <c r="M27"/>
  <c r="L28"/>
  <c r="M28"/>
  <c r="L29"/>
  <c r="M29"/>
  <c r="L30"/>
  <c r="M30"/>
  <c r="L31"/>
  <c r="M31"/>
  <c r="L32"/>
  <c r="M32"/>
  <c r="L33"/>
  <c r="M33"/>
  <c r="L34"/>
  <c r="M34"/>
  <c r="L37"/>
  <c r="M37"/>
  <c r="L38"/>
  <c r="M38"/>
  <c r="L39"/>
  <c r="M39"/>
  <c r="L40"/>
  <c r="M40"/>
  <c r="L41"/>
  <c r="M41"/>
  <c r="M2"/>
  <c r="L2"/>
  <c r="F26"/>
  <c r="G26" s="1"/>
  <c r="F27"/>
  <c r="G27" s="1"/>
  <c r="F28"/>
  <c r="G28" s="1"/>
  <c r="F29"/>
  <c r="G29" s="1"/>
  <c r="F30"/>
  <c r="G30" s="1"/>
  <c r="F31"/>
  <c r="G31" s="1"/>
  <c r="F32"/>
  <c r="G32" s="1"/>
  <c r="F33"/>
  <c r="G33" s="1"/>
  <c r="F34"/>
  <c r="G34" s="1"/>
  <c r="F37"/>
  <c r="G37" s="1"/>
  <c r="F38"/>
  <c r="G38" s="1"/>
  <c r="F39"/>
  <c r="G39" s="1"/>
  <c r="F40"/>
  <c r="G40" s="1"/>
  <c r="F41"/>
  <c r="G41" s="1"/>
  <c r="F25"/>
  <c r="G25" s="1"/>
  <c r="F24"/>
  <c r="G24" s="1"/>
  <c r="F23"/>
  <c r="G23" s="1"/>
  <c r="G22"/>
  <c r="F22"/>
  <c r="F21"/>
  <c r="G21" s="1"/>
  <c r="G20"/>
  <c r="F20"/>
  <c r="F19"/>
  <c r="G19" s="1"/>
  <c r="G18"/>
  <c r="F18"/>
  <c r="F17"/>
  <c r="G17" s="1"/>
  <c r="G16"/>
  <c r="F16"/>
  <c r="F15"/>
  <c r="G15" s="1"/>
  <c r="G14"/>
  <c r="F14"/>
  <c r="F13"/>
  <c r="G13" s="1"/>
  <c r="G10"/>
  <c r="F10"/>
  <c r="F9"/>
  <c r="G9" s="1"/>
  <c r="G8"/>
  <c r="F8"/>
  <c r="F7"/>
  <c r="G7" s="1"/>
  <c r="G6"/>
  <c r="F6"/>
  <c r="F5"/>
  <c r="G5" s="1"/>
  <c r="G4"/>
  <c r="F4"/>
  <c r="F3"/>
  <c r="G3" s="1"/>
  <c r="G2"/>
  <c r="F2"/>
  <c r="K3" i="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"/>
  <c r="H25" i="4" l="1"/>
  <c r="E25"/>
  <c r="H27"/>
  <c r="E27"/>
  <c r="H29"/>
  <c r="E29"/>
  <c r="H32"/>
  <c r="E32"/>
  <c r="H33"/>
  <c r="E33"/>
  <c r="H35"/>
  <c r="E35"/>
  <c r="H36"/>
  <c r="E36"/>
  <c r="H38"/>
  <c r="E38"/>
  <c r="H41"/>
  <c r="E41"/>
  <c r="H40"/>
  <c r="E40"/>
  <c r="H44"/>
  <c r="E44"/>
  <c r="H46"/>
  <c r="E46"/>
  <c r="I6"/>
  <c r="I9"/>
  <c r="I7"/>
  <c r="I4"/>
  <c r="I3"/>
  <c r="I18"/>
  <c r="I21"/>
  <c r="I20"/>
  <c r="I19"/>
  <c r="I22"/>
  <c r="I39"/>
  <c r="I42"/>
  <c r="I43"/>
  <c r="I45"/>
  <c r="I15"/>
  <c r="I2"/>
  <c r="I11"/>
  <c r="I10"/>
  <c r="I8"/>
  <c r="I5"/>
  <c r="I12"/>
  <c r="I13"/>
  <c r="I16"/>
  <c r="I14"/>
  <c r="I17"/>
  <c r="I23"/>
  <c r="I26"/>
  <c r="I28"/>
  <c r="I30"/>
  <c r="I31"/>
  <c r="I34"/>
  <c r="I37"/>
  <c r="H15"/>
  <c r="H18"/>
  <c r="H22"/>
  <c r="H10"/>
  <c r="H11"/>
  <c r="H19"/>
  <c r="H2"/>
  <c r="H5"/>
  <c r="H20"/>
  <c r="H8"/>
  <c r="H21"/>
  <c r="H6"/>
  <c r="H9"/>
  <c r="H7"/>
  <c r="H4"/>
  <c r="H3"/>
  <c r="H12"/>
  <c r="H13"/>
  <c r="H16"/>
  <c r="H14"/>
  <c r="H17"/>
  <c r="H23"/>
  <c r="H26"/>
  <c r="H28"/>
  <c r="H30"/>
  <c r="H31"/>
  <c r="H34"/>
  <c r="H37"/>
  <c r="H39"/>
  <c r="H42"/>
  <c r="H43"/>
  <c r="H45"/>
  <c r="I46" l="1"/>
  <c r="I38"/>
  <c r="I35"/>
  <c r="I32"/>
  <c r="I44"/>
  <c r="I41"/>
  <c r="I36"/>
  <c r="I33"/>
  <c r="I29"/>
  <c r="I25"/>
  <c r="I40"/>
  <c r="I27"/>
</calcChain>
</file>

<file path=xl/sharedStrings.xml><?xml version="1.0" encoding="utf-8"?>
<sst xmlns="http://schemas.openxmlformats.org/spreadsheetml/2006/main" count="638" uniqueCount="138">
  <si>
    <t>None</t>
  </si>
  <si>
    <t xml:space="preserve">Intel® Xeon® Processor E5-2699 v4 (55M Cache, 2.20 GHz) </t>
  </si>
  <si>
    <t xml:space="preserve">Launched </t>
  </si>
  <si>
    <t xml:space="preserve">Q1'16 </t>
  </si>
  <si>
    <t xml:space="preserve">145 W </t>
  </si>
  <si>
    <t xml:space="preserve">TRAY: $4115.00 </t>
  </si>
  <si>
    <t xml:space="preserve">Intel® Xeon® Processor E5-2695 v4 (45M Cache, 2.10 GHz) </t>
  </si>
  <si>
    <t xml:space="preserve">120 W </t>
  </si>
  <si>
    <t xml:space="preserve">TRAY: $2424.00 </t>
  </si>
  <si>
    <t xml:space="preserve">Intel® Xeon® Processor E5-2660 v4 (35M Cache, 2.00 GHz) </t>
  </si>
  <si>
    <t xml:space="preserve">105 W </t>
  </si>
  <si>
    <t xml:space="preserve">TRAY: $1445.00 </t>
  </si>
  <si>
    <t xml:space="preserve">Intel® Xeon® Processor E5-2680 v4 (35M Cache, 2.40 GHz) </t>
  </si>
  <si>
    <t xml:space="preserve">TRAY: $1745.00 </t>
  </si>
  <si>
    <t xml:space="preserve">Intel® Xeon® Processor E5-2683 v4 (40M Cache, 2.10 GHz) </t>
  </si>
  <si>
    <t xml:space="preserve">TRAY: $1846.00 </t>
  </si>
  <si>
    <t xml:space="preserve">Intel® Xeon® Processor E5-2687W v4 (30M Cache, 3.00 GHz) </t>
  </si>
  <si>
    <t xml:space="preserve">160 W </t>
  </si>
  <si>
    <t xml:space="preserve">TRAY: $2141.00 </t>
  </si>
  <si>
    <t xml:space="preserve">Intel® Xeon® Processor E5-2690 v4 (35M Cache, 2.60 GHz) </t>
  </si>
  <si>
    <t xml:space="preserve">135 W </t>
  </si>
  <si>
    <t xml:space="preserve">TRAY: $2090.00 </t>
  </si>
  <si>
    <t xml:space="preserve">Intel® Xeon® Processor E5-2697 v4 (45M Cache, 2.30 GHz) </t>
  </si>
  <si>
    <t xml:space="preserve">TRAY: $2702.00 </t>
  </si>
  <si>
    <t xml:space="preserve">Intel® Xeon® Processor E5-2697A v4 (40M Cache, 2.60 GHz) </t>
  </si>
  <si>
    <t xml:space="preserve">TRAY: $2891.00 </t>
  </si>
  <si>
    <t xml:space="preserve">Intel® Xeon® Processor E5-2698 v4 (50M Cache, 2.20 GHz) </t>
  </si>
  <si>
    <t xml:space="preserve">TRAY: $3226.00 </t>
  </si>
  <si>
    <t xml:space="preserve">Intel® Xeon® Processor E5-2650L v4 (35M Cache, 1.70 GHz) </t>
  </si>
  <si>
    <t xml:space="preserve">65 W </t>
  </si>
  <si>
    <t xml:space="preserve">TRAY: $1329.00 </t>
  </si>
  <si>
    <t xml:space="preserve">Intel® Xeon® Processor E5-2650 v4 (30M Cache, 2.20 GHz) </t>
  </si>
  <si>
    <t xml:space="preserve">TRAY: $1166.00 </t>
  </si>
  <si>
    <t xml:space="preserve">Intel® Xeon® Processor E5-2630L v4 (25M Cache, 1.80 GHz) </t>
  </si>
  <si>
    <t xml:space="preserve">55 W </t>
  </si>
  <si>
    <t xml:space="preserve">TRAY: $612.00 </t>
  </si>
  <si>
    <t xml:space="preserve">Intel® Xeon® Processor E5-2667 v4 (25M Cache, 3.20 GHz) </t>
  </si>
  <si>
    <t xml:space="preserve">TRAY: $2057.00 </t>
  </si>
  <si>
    <t xml:space="preserve">Intel® Xeon® Processor E5-2623 v4 (10M Cache, 2.60 GHz) </t>
  </si>
  <si>
    <t xml:space="preserve">85 W </t>
  </si>
  <si>
    <t xml:space="preserve">TRAY: $444.00 </t>
  </si>
  <si>
    <t xml:space="preserve">Intel® Xeon® Processor E5-2630 v4 (25M Cache, 2.20 GHz) </t>
  </si>
  <si>
    <t xml:space="preserve">TRAY: $667.00 </t>
  </si>
  <si>
    <t xml:space="preserve">Intel® Xeon® Processor E5-2637 v4 (15M Cache, 3.50 GHz) </t>
  </si>
  <si>
    <t xml:space="preserve">TRAY: $996.00 </t>
  </si>
  <si>
    <t xml:space="preserve">Intel® Xeon® Processor E5-2640 v4 (25M Cache, 2.40 GHz) </t>
  </si>
  <si>
    <t xml:space="preserve">90 W </t>
  </si>
  <si>
    <t xml:space="preserve">TRAY: $939.00 </t>
  </si>
  <si>
    <t xml:space="preserve">Intel® Xeon® Processor E5-2620 v4 (20M Cache, 2.10 GHz) </t>
  </si>
  <si>
    <t xml:space="preserve">TRAY: $417.00 </t>
  </si>
  <si>
    <t xml:space="preserve">Intel® Xeon® Processor E5-2643 v4 (20M Cache, 3.40 GHz) </t>
  </si>
  <si>
    <t xml:space="preserve">TRAY: $1552.00 </t>
  </si>
  <si>
    <t xml:space="preserve">Intel® Xeon® Processor E5-2609 v4 (20M Cache, 1.70 GHz) </t>
  </si>
  <si>
    <t xml:space="preserve">BOX:$310.00TRAY: $306.00 </t>
  </si>
  <si>
    <t xml:space="preserve">None </t>
  </si>
  <si>
    <t xml:space="preserve">Intel® Xeon® Processor E5-2603 v4 (15M Cache, 1.70 GHz) </t>
  </si>
  <si>
    <t xml:space="preserve">TRAY: $213.00 </t>
  </si>
  <si>
    <t xml:space="preserve">Intel® Xeon® Processor E5-4669 v3 (45M Cache, 2.10 GHz) </t>
  </si>
  <si>
    <t xml:space="preserve">Q2'15 </t>
  </si>
  <si>
    <t>BOX : N/A</t>
  </si>
  <si>
    <t xml:space="preserve">TRAY: $7007.00 </t>
  </si>
  <si>
    <t xml:space="preserve">Intel® Xeon® Processor E5-4667 v3 (40M Cache, 2.00 GHz) </t>
  </si>
  <si>
    <t xml:space="preserve">TRAY: $5729.00 </t>
  </si>
  <si>
    <t xml:space="preserve">Intel® Xeon® Processor E5-4660 v3 (35M Cache, 2.10 GHz) </t>
  </si>
  <si>
    <t xml:space="preserve">TRAY: $4727.00 </t>
  </si>
  <si>
    <t xml:space="preserve">Intel® Xeon® Processor E5-4655 v3 (30M Cache, 2.90 GHz) </t>
  </si>
  <si>
    <t xml:space="preserve">TRAY: $4616.00 </t>
  </si>
  <si>
    <t xml:space="preserve">Intel® Xeon® Processor E5-4650 v3 (30M Cache, 2.10 GHz) </t>
  </si>
  <si>
    <t xml:space="preserve">TRAY: $3838.00 </t>
  </si>
  <si>
    <t xml:space="preserve">Intel® Xeon® Processor E5-4640 v3 (30M Cache, 1.90 GHz) </t>
  </si>
  <si>
    <t xml:space="preserve">TRAY: $2859.00 </t>
  </si>
  <si>
    <t xml:space="preserve">Intel® Xeon® Processor E5-4627 v3 (25M Cache, 2.60 GHz) </t>
  </si>
  <si>
    <t xml:space="preserve">TRAY: $2225.00 </t>
  </si>
  <si>
    <t xml:space="preserve">Intel® Xeon® Processor E5-4620 v3 (25M Cache, 2.00 GHz) </t>
  </si>
  <si>
    <t xml:space="preserve">TRAY: $1668.00 </t>
  </si>
  <si>
    <t xml:space="preserve">Intel® Xeon® Processor E5-4610 v3 (25M Cache, 1.70 GHz) </t>
  </si>
  <si>
    <t xml:space="preserve">TRAY: $1219.00 </t>
  </si>
  <si>
    <t xml:space="preserve">Intel® Xeon® Processor E5-2699 v3 (45M Cache, 2.30 GHz) </t>
  </si>
  <si>
    <t xml:space="preserve">Announced </t>
  </si>
  <si>
    <t xml:space="preserve">Q3'14 </t>
  </si>
  <si>
    <t xml:space="preserve">TRAY: N/A </t>
  </si>
  <si>
    <t xml:space="preserve">Intel® Xeon® Processor E5-2698 v3 (40M Cache, 2.30 GHz) </t>
  </si>
  <si>
    <t xml:space="preserve">Intel® Xeon® Processor E5-2697 v3 (35M Cache, 2.60 GHz) </t>
  </si>
  <si>
    <t>BOX : $2706.00</t>
  </si>
  <si>
    <t xml:space="preserve">Intel® Xeon® Processor E5-2695 v3 (35M Cache, 2.30 GHz) </t>
  </si>
  <si>
    <t>BOX : $2428.00</t>
  </si>
  <si>
    <t>Intel® Xeon® Processor E5-2690 v3(30M Cache, 2.60 GHz)</t>
  </si>
  <si>
    <t>BOX : $2094.00</t>
  </si>
  <si>
    <t xml:space="preserve">Intel® Xeon® Processor E5-2687W v3 (25M Cache, 3.10 GHz) </t>
  </si>
  <si>
    <t>BOX : $2145.00</t>
  </si>
  <si>
    <t xml:space="preserve">Intel® Xeon® Processor E5-2683 v3 (35M Cache, 2.00 GHz) </t>
  </si>
  <si>
    <t xml:space="preserve">Intel® Xeon® Processor E5-2680 v3 (30M Cache, 2.50 GHz) </t>
  </si>
  <si>
    <t>BOX : $1749.00</t>
  </si>
  <si>
    <t xml:space="preserve">Intel® Xeon® Processor E5-2670 v3(30M Cache, 2.30 GHz) </t>
  </si>
  <si>
    <t>BOX : $1593.00</t>
  </si>
  <si>
    <t xml:space="preserve">TRAY: $1589.00 </t>
  </si>
  <si>
    <t xml:space="preserve">Intel® Xeon® Processor E5-2667 v3 (20M Cache, 3.20 GHz) </t>
  </si>
  <si>
    <t xml:space="preserve">Intel® Xeon® Processor E5-2660 v3 (25M Cache, 2.60 GHz) </t>
  </si>
  <si>
    <t>BOX : $1449.00</t>
  </si>
  <si>
    <t xml:space="preserve">Intel® Xeon® Processor E5-2650L v3 (30M Cache, 1.80 GHz) </t>
  </si>
  <si>
    <t xml:space="preserve">Intel® Xeon® Processor E5-2650 v3 (25M Cache, 2.30 GHz) </t>
  </si>
  <si>
    <t>BOX : $1171.00</t>
  </si>
  <si>
    <t xml:space="preserve">Intel® Xeon® Processor E5-2643 v3 (20M Cache, 3.40 GHz) </t>
  </si>
  <si>
    <t xml:space="preserve">Intel® Xeon® Processor E5-2640 v3 (20M Cache, 2.60 GHz) </t>
  </si>
  <si>
    <t>BOX : $944.00</t>
  </si>
  <si>
    <t xml:space="preserve">Intel® Xeon® Processor E5-2637 v3 (15M Cache, 3.50 GHz) </t>
  </si>
  <si>
    <t xml:space="preserve">Intel® Xeon® Processor E5-2630L v3 (20M Cache, 1.80 GHz) </t>
  </si>
  <si>
    <t xml:space="preserve">Intel® Xeon® Processor E5-2630 v3 (20M Cache, 2.40 GHz) </t>
  </si>
  <si>
    <t>BOX : $671.00</t>
  </si>
  <si>
    <t xml:space="preserve">Intel® Xeon® Processor E5-2623 v3 (10M Cache, 3.00 GHz) </t>
  </si>
  <si>
    <t xml:space="preserve">Intel® Xeon® Processor E5-2620 v3 (15M Cache, 2.40 GHz) </t>
  </si>
  <si>
    <t>BOX : $422.00</t>
  </si>
  <si>
    <t xml:space="preserve">Intel® Xeon® Processor E5-2609 v3 (15M Cache, 1.90 GHz) </t>
  </si>
  <si>
    <t>BOX : $306.00</t>
  </si>
  <si>
    <t xml:space="preserve">TRAY: $306.00 </t>
  </si>
  <si>
    <t xml:space="preserve">Intel® Xeon® Processor E5-2603 v3 (15M Cache, 1.60 GHz) </t>
  </si>
  <si>
    <t>BOX : $217.00</t>
  </si>
  <si>
    <t xml:space="preserve">Intel® Xeon® Processor E5-1620 v3 (10M Cache, 3.50 GHz) </t>
  </si>
  <si>
    <t xml:space="preserve">140 W </t>
  </si>
  <si>
    <t>BOX : $297.00</t>
  </si>
  <si>
    <t xml:space="preserve">TRAY: $294.00 </t>
  </si>
  <si>
    <t xml:space="preserve">Intel® Xeon® Processor E5-1630 v3 (10M Cache, 3.70 GHz) </t>
  </si>
  <si>
    <t xml:space="preserve">TRAY: $372.00 </t>
  </si>
  <si>
    <t xml:space="preserve">Intel® Xeon® Processor E5-1650 v3 (15M Cache, 3.50 GHz) </t>
  </si>
  <si>
    <t>BOX : $586.00</t>
  </si>
  <si>
    <t xml:space="preserve">TRAY: $583.00 </t>
  </si>
  <si>
    <t xml:space="preserve">Intel® Xeon® Processor E5-1660 v3 (20M Cache, 3.00 GHz) </t>
  </si>
  <si>
    <t xml:space="preserve">TRAY: $1080.00 </t>
  </si>
  <si>
    <t xml:space="preserve">Intel® Xeon® Processor E5-1680 v3 (20M Cache, 3.20 GHz) </t>
  </si>
  <si>
    <t xml:space="preserve">TRAY: $1723.00 </t>
  </si>
  <si>
    <t>GHz</t>
  </si>
  <si>
    <t>core</t>
  </si>
  <si>
    <t>OSD</t>
  </si>
  <si>
    <t>$/OSD</t>
  </si>
  <si>
    <t>Intel® Xeon® Processor E5-2690 v3 (30M Cache, 2.60 GHz)</t>
  </si>
  <si>
    <t xml:space="preserve">Intel® Xeon® Processor E5-2670 v3 (30M Cache, 2.30 GHz) </t>
  </si>
  <si>
    <t>GFLOPS</t>
  </si>
  <si>
    <t>$/gflops for 2CPU,+</t>
  </si>
</sst>
</file>

<file path=xl/styles.xml><?xml version="1.0" encoding="utf-8"?>
<styleSheet xmlns="http://schemas.openxmlformats.org/spreadsheetml/2006/main">
  <numFmts count="2">
    <numFmt numFmtId="164" formatCode="[$$-409]#,##0.00"/>
    <numFmt numFmtId="165" formatCode="[$$-409]#,##0"/>
  </numFmts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0" fillId="2" borderId="0" xfId="0" applyFill="1" applyAlignment="1">
      <alignment wrapText="1"/>
    </xf>
    <xf numFmtId="0" fontId="0" fillId="2" borderId="0" xfId="0" applyFill="1"/>
    <xf numFmtId="0" fontId="1" fillId="2" borderId="0" xfId="0" applyFont="1" applyFill="1" applyAlignment="1">
      <alignment wrapText="1"/>
    </xf>
    <xf numFmtId="164" fontId="0" fillId="2" borderId="0" xfId="0" applyNumberFormat="1" applyFill="1"/>
    <xf numFmtId="164" fontId="1" fillId="2" borderId="0" xfId="0" applyNumberFormat="1" applyFont="1" applyFill="1"/>
    <xf numFmtId="164" fontId="0" fillId="3" borderId="0" xfId="0" applyNumberFormat="1" applyFill="1"/>
    <xf numFmtId="0" fontId="2" fillId="0" borderId="0" xfId="0" applyFont="1"/>
    <xf numFmtId="164" fontId="0" fillId="0" borderId="0" xfId="0" applyNumberFormat="1" applyAlignment="1">
      <alignment horizontal="right" wrapText="1"/>
    </xf>
    <xf numFmtId="165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opLeftCell="A10" workbookViewId="0">
      <selection activeCell="A13" sqref="A13:XFD34"/>
    </sheetView>
  </sheetViews>
  <sheetFormatPr defaultRowHeight="18"/>
  <cols>
    <col min="1" max="1" width="33.6640625" style="1" customWidth="1"/>
    <col min="2" max="2" width="10" customWidth="1"/>
    <col min="3" max="3" width="7.44140625" customWidth="1"/>
    <col min="4" max="4" width="4.5546875" customWidth="1"/>
    <col min="5" max="5" width="7.33203125" style="1" customWidth="1"/>
    <col min="6" max="6" width="6.109375" style="1" customWidth="1"/>
    <col min="7" max="7" width="7.33203125" style="3" customWidth="1"/>
    <col min="8" max="8" width="6.88671875" customWidth="1"/>
    <col min="9" max="9" width="13.5546875" customWidth="1"/>
    <col min="10" max="10" width="14.6640625" customWidth="1"/>
    <col min="11" max="11" width="9.88671875" style="2" customWidth="1"/>
    <col min="12" max="12" width="10.33203125" style="2" customWidth="1"/>
    <col min="13" max="13" width="10.6640625" style="4" customWidth="1"/>
  </cols>
  <sheetData>
    <row r="1" spans="1:14">
      <c r="G1" s="3" t="s">
        <v>132</v>
      </c>
      <c r="M1" s="4" t="s">
        <v>133</v>
      </c>
    </row>
    <row r="2" spans="1:14" ht="29.4">
      <c r="A2" s="1" t="s">
        <v>57</v>
      </c>
      <c r="B2" t="s">
        <v>2</v>
      </c>
      <c r="C2" t="s">
        <v>58</v>
      </c>
      <c r="D2">
        <v>18</v>
      </c>
      <c r="E2" s="1">
        <v>2.1</v>
      </c>
      <c r="F2" s="1">
        <f>D2*E2</f>
        <v>37.800000000000004</v>
      </c>
      <c r="G2" s="3">
        <f>_xlfn.FLOOR.MATH(F2)</f>
        <v>37</v>
      </c>
      <c r="H2" t="s">
        <v>20</v>
      </c>
      <c r="I2" t="s">
        <v>59</v>
      </c>
      <c r="J2" t="s">
        <v>60</v>
      </c>
      <c r="K2" s="2">
        <v>7007</v>
      </c>
      <c r="L2" s="2">
        <f>K2/F2</f>
        <v>185.37037037037035</v>
      </c>
      <c r="M2" s="4">
        <f>K2/G2</f>
        <v>189.37837837837839</v>
      </c>
      <c r="N2" t="s">
        <v>0</v>
      </c>
    </row>
    <row r="3" spans="1:14" ht="29.4">
      <c r="A3" s="1" t="s">
        <v>61</v>
      </c>
      <c r="B3" t="s">
        <v>2</v>
      </c>
      <c r="C3" t="s">
        <v>58</v>
      </c>
      <c r="D3">
        <v>16</v>
      </c>
      <c r="E3" s="1">
        <v>2</v>
      </c>
      <c r="F3" s="1">
        <f t="shared" ref="F3:F25" si="0">D3*E3</f>
        <v>32</v>
      </c>
      <c r="G3" s="3">
        <f t="shared" ref="G3:G41" si="1">_xlfn.FLOOR.MATH(F3)</f>
        <v>32</v>
      </c>
      <c r="H3" t="s">
        <v>20</v>
      </c>
      <c r="I3" t="s">
        <v>59</v>
      </c>
      <c r="J3" t="s">
        <v>62</v>
      </c>
      <c r="K3" s="2">
        <v>5729</v>
      </c>
      <c r="L3" s="2">
        <f t="shared" ref="L3:L41" si="2">K3/F3</f>
        <v>179.03125</v>
      </c>
      <c r="M3" s="4">
        <f t="shared" ref="M3:M41" si="3">K3/G3</f>
        <v>179.03125</v>
      </c>
      <c r="N3" t="s">
        <v>0</v>
      </c>
    </row>
    <row r="4" spans="1:14" ht="29.4">
      <c r="A4" s="1" t="s">
        <v>63</v>
      </c>
      <c r="B4" t="s">
        <v>2</v>
      </c>
      <c r="C4" t="s">
        <v>58</v>
      </c>
      <c r="D4">
        <v>14</v>
      </c>
      <c r="E4" s="1">
        <v>2.1</v>
      </c>
      <c r="F4" s="1">
        <f t="shared" si="0"/>
        <v>29.400000000000002</v>
      </c>
      <c r="G4" s="3">
        <f t="shared" si="1"/>
        <v>29</v>
      </c>
      <c r="H4" t="s">
        <v>7</v>
      </c>
      <c r="I4" t="s">
        <v>59</v>
      </c>
      <c r="J4" t="s">
        <v>64</v>
      </c>
      <c r="K4" s="2">
        <v>4727</v>
      </c>
      <c r="L4" s="2">
        <f t="shared" si="2"/>
        <v>160.78231292517006</v>
      </c>
      <c r="M4" s="4">
        <f t="shared" si="3"/>
        <v>163</v>
      </c>
      <c r="N4" t="s">
        <v>0</v>
      </c>
    </row>
    <row r="5" spans="1:14" ht="29.4">
      <c r="A5" s="1" t="s">
        <v>65</v>
      </c>
      <c r="B5" t="s">
        <v>2</v>
      </c>
      <c r="C5" t="s">
        <v>58</v>
      </c>
      <c r="D5">
        <v>6</v>
      </c>
      <c r="E5" s="1">
        <v>2.9</v>
      </c>
      <c r="F5" s="1">
        <f t="shared" si="0"/>
        <v>17.399999999999999</v>
      </c>
      <c r="G5" s="3">
        <f t="shared" si="1"/>
        <v>17</v>
      </c>
      <c r="H5" t="s">
        <v>20</v>
      </c>
      <c r="I5" t="s">
        <v>59</v>
      </c>
      <c r="J5" t="s">
        <v>66</v>
      </c>
      <c r="K5" s="2">
        <v>4616</v>
      </c>
      <c r="L5" s="2">
        <f t="shared" si="2"/>
        <v>265.28735632183913</v>
      </c>
      <c r="M5" s="4">
        <f t="shared" si="3"/>
        <v>271.52941176470586</v>
      </c>
      <c r="N5" t="s">
        <v>0</v>
      </c>
    </row>
    <row r="6" spans="1:14" ht="29.4">
      <c r="A6" s="1" t="s">
        <v>67</v>
      </c>
      <c r="B6" t="s">
        <v>2</v>
      </c>
      <c r="C6" t="s">
        <v>58</v>
      </c>
      <c r="D6">
        <v>12</v>
      </c>
      <c r="E6" s="1">
        <v>2.1</v>
      </c>
      <c r="F6" s="1">
        <f t="shared" si="0"/>
        <v>25.200000000000003</v>
      </c>
      <c r="G6" s="3">
        <f t="shared" si="1"/>
        <v>25</v>
      </c>
      <c r="H6" t="s">
        <v>10</v>
      </c>
      <c r="I6" t="s">
        <v>59</v>
      </c>
      <c r="J6" t="s">
        <v>68</v>
      </c>
      <c r="K6" s="2">
        <v>3838</v>
      </c>
      <c r="L6" s="2">
        <f t="shared" si="2"/>
        <v>152.30158730158729</v>
      </c>
      <c r="M6" s="4">
        <f t="shared" si="3"/>
        <v>153.52000000000001</v>
      </c>
      <c r="N6" t="s">
        <v>0</v>
      </c>
    </row>
    <row r="7" spans="1:14" ht="29.4">
      <c r="A7" s="1" t="s">
        <v>69</v>
      </c>
      <c r="B7" t="s">
        <v>2</v>
      </c>
      <c r="C7" t="s">
        <v>58</v>
      </c>
      <c r="D7">
        <v>12</v>
      </c>
      <c r="E7" s="1">
        <v>1.9</v>
      </c>
      <c r="F7" s="1">
        <f t="shared" si="0"/>
        <v>22.799999999999997</v>
      </c>
      <c r="G7" s="3">
        <f t="shared" si="1"/>
        <v>22</v>
      </c>
      <c r="H7" t="s">
        <v>10</v>
      </c>
      <c r="I7" t="s">
        <v>59</v>
      </c>
      <c r="J7" t="s">
        <v>70</v>
      </c>
      <c r="K7" s="2">
        <v>2859</v>
      </c>
      <c r="L7" s="2">
        <f t="shared" si="2"/>
        <v>125.39473684210527</v>
      </c>
      <c r="M7" s="4">
        <f t="shared" si="3"/>
        <v>129.95454545454547</v>
      </c>
      <c r="N7" t="s">
        <v>0</v>
      </c>
    </row>
    <row r="8" spans="1:14" ht="29.4">
      <c r="A8" s="1" t="s">
        <v>71</v>
      </c>
      <c r="B8" t="s">
        <v>2</v>
      </c>
      <c r="C8" t="s">
        <v>58</v>
      </c>
      <c r="D8">
        <v>10</v>
      </c>
      <c r="E8" s="1">
        <v>2.6</v>
      </c>
      <c r="F8" s="1">
        <f t="shared" si="0"/>
        <v>26</v>
      </c>
      <c r="G8" s="3">
        <f t="shared" si="1"/>
        <v>26</v>
      </c>
      <c r="H8" t="s">
        <v>20</v>
      </c>
      <c r="I8" t="s">
        <v>59</v>
      </c>
      <c r="J8" t="s">
        <v>72</v>
      </c>
      <c r="K8" s="2">
        <v>2225</v>
      </c>
      <c r="L8" s="2">
        <f t="shared" si="2"/>
        <v>85.57692307692308</v>
      </c>
      <c r="M8" s="4">
        <f t="shared" si="3"/>
        <v>85.57692307692308</v>
      </c>
      <c r="N8" t="s">
        <v>0</v>
      </c>
    </row>
    <row r="9" spans="1:14" ht="29.4">
      <c r="A9" s="1" t="s">
        <v>73</v>
      </c>
      <c r="B9" t="s">
        <v>2</v>
      </c>
      <c r="C9" t="s">
        <v>58</v>
      </c>
      <c r="D9">
        <v>10</v>
      </c>
      <c r="E9" s="1">
        <v>2</v>
      </c>
      <c r="F9" s="1">
        <f t="shared" si="0"/>
        <v>20</v>
      </c>
      <c r="G9" s="3">
        <f t="shared" si="1"/>
        <v>20</v>
      </c>
      <c r="H9" t="s">
        <v>10</v>
      </c>
      <c r="I9" t="s">
        <v>59</v>
      </c>
      <c r="J9" t="s">
        <v>74</v>
      </c>
      <c r="K9" s="2">
        <v>1668</v>
      </c>
      <c r="L9" s="2">
        <f t="shared" si="2"/>
        <v>83.4</v>
      </c>
      <c r="M9" s="4">
        <f t="shared" si="3"/>
        <v>83.4</v>
      </c>
      <c r="N9" t="s">
        <v>0</v>
      </c>
    </row>
    <row r="10" spans="1:14" ht="29.4">
      <c r="A10" s="1" t="s">
        <v>75</v>
      </c>
      <c r="B10" t="s">
        <v>2</v>
      </c>
      <c r="C10" t="s">
        <v>58</v>
      </c>
      <c r="D10">
        <v>10</v>
      </c>
      <c r="E10" s="1">
        <v>1.7</v>
      </c>
      <c r="F10" s="1">
        <f t="shared" si="0"/>
        <v>17</v>
      </c>
      <c r="G10" s="3">
        <f t="shared" si="1"/>
        <v>17</v>
      </c>
      <c r="H10" t="s">
        <v>10</v>
      </c>
      <c r="I10" t="s">
        <v>59</v>
      </c>
      <c r="J10" t="s">
        <v>76</v>
      </c>
      <c r="K10" s="2">
        <v>1219</v>
      </c>
      <c r="L10" s="2">
        <f t="shared" si="2"/>
        <v>71.705882352941174</v>
      </c>
      <c r="M10" s="4">
        <f t="shared" si="3"/>
        <v>71.705882352941174</v>
      </c>
      <c r="N10" t="s">
        <v>0</v>
      </c>
    </row>
    <row r="13" spans="1:14" ht="29.4">
      <c r="A13" s="1" t="s">
        <v>77</v>
      </c>
      <c r="B13" t="s">
        <v>78</v>
      </c>
      <c r="C13" t="s">
        <v>79</v>
      </c>
      <c r="D13">
        <v>18</v>
      </c>
      <c r="E13" s="1">
        <v>2.2999999999999998</v>
      </c>
      <c r="F13" s="1">
        <f t="shared" si="0"/>
        <v>41.4</v>
      </c>
      <c r="G13" s="3">
        <f t="shared" si="1"/>
        <v>41</v>
      </c>
      <c r="H13" t="s">
        <v>4</v>
      </c>
      <c r="I13" t="s">
        <v>59</v>
      </c>
      <c r="J13" t="s">
        <v>80</v>
      </c>
      <c r="L13" s="2">
        <f t="shared" si="2"/>
        <v>0</v>
      </c>
      <c r="M13" s="4">
        <f t="shared" si="3"/>
        <v>0</v>
      </c>
      <c r="N13" t="s">
        <v>0</v>
      </c>
    </row>
    <row r="14" spans="1:14" ht="29.4">
      <c r="A14" s="1" t="s">
        <v>81</v>
      </c>
      <c r="B14" t="s">
        <v>78</v>
      </c>
      <c r="C14" t="s">
        <v>79</v>
      </c>
      <c r="D14">
        <v>16</v>
      </c>
      <c r="E14" s="1">
        <v>2.2999999999999998</v>
      </c>
      <c r="F14" s="1">
        <f t="shared" si="0"/>
        <v>36.799999999999997</v>
      </c>
      <c r="G14" s="3">
        <f t="shared" si="1"/>
        <v>36</v>
      </c>
      <c r="H14" t="s">
        <v>20</v>
      </c>
      <c r="I14" t="s">
        <v>59</v>
      </c>
      <c r="J14" t="s">
        <v>80</v>
      </c>
      <c r="L14" s="2">
        <f t="shared" si="2"/>
        <v>0</v>
      </c>
      <c r="M14" s="4">
        <f t="shared" si="3"/>
        <v>0</v>
      </c>
      <c r="N14" t="s">
        <v>0</v>
      </c>
    </row>
    <row r="15" spans="1:14" ht="29.4">
      <c r="A15" s="1" t="s">
        <v>82</v>
      </c>
      <c r="B15" t="s">
        <v>2</v>
      </c>
      <c r="C15" t="s">
        <v>79</v>
      </c>
      <c r="D15">
        <v>14</v>
      </c>
      <c r="E15" s="1">
        <v>2.6</v>
      </c>
      <c r="F15" s="1">
        <f t="shared" si="0"/>
        <v>36.4</v>
      </c>
      <c r="G15" s="3">
        <f t="shared" si="1"/>
        <v>36</v>
      </c>
      <c r="H15" t="s">
        <v>4</v>
      </c>
      <c r="I15" t="s">
        <v>83</v>
      </c>
      <c r="J15" t="s">
        <v>23</v>
      </c>
      <c r="K15" s="2">
        <v>2702</v>
      </c>
      <c r="L15" s="2">
        <f t="shared" si="2"/>
        <v>74.230769230769241</v>
      </c>
      <c r="M15" s="4">
        <f t="shared" si="3"/>
        <v>75.055555555555557</v>
      </c>
      <c r="N15" t="s">
        <v>0</v>
      </c>
    </row>
    <row r="16" spans="1:14" ht="29.4">
      <c r="A16" s="1" t="s">
        <v>84</v>
      </c>
      <c r="B16" t="s">
        <v>2</v>
      </c>
      <c r="C16" t="s">
        <v>79</v>
      </c>
      <c r="D16">
        <v>14</v>
      </c>
      <c r="E16" s="1">
        <v>2.2999999999999998</v>
      </c>
      <c r="F16" s="1">
        <f t="shared" si="0"/>
        <v>32.199999999999996</v>
      </c>
      <c r="G16" s="3">
        <f t="shared" si="1"/>
        <v>32</v>
      </c>
      <c r="H16" t="s">
        <v>7</v>
      </c>
      <c r="I16" t="s">
        <v>85</v>
      </c>
      <c r="J16" t="s">
        <v>8</v>
      </c>
      <c r="K16" s="2">
        <v>2424</v>
      </c>
      <c r="L16" s="2">
        <f t="shared" si="2"/>
        <v>75.279503105590067</v>
      </c>
      <c r="M16" s="4">
        <f t="shared" si="3"/>
        <v>75.75</v>
      </c>
      <c r="N16" t="s">
        <v>0</v>
      </c>
    </row>
    <row r="17" spans="1:14" ht="29.4">
      <c r="A17" s="1" t="s">
        <v>86</v>
      </c>
      <c r="B17" t="s">
        <v>2</v>
      </c>
      <c r="C17" t="s">
        <v>79</v>
      </c>
      <c r="D17">
        <v>12</v>
      </c>
      <c r="E17" s="1">
        <v>2.6</v>
      </c>
      <c r="F17" s="1">
        <f t="shared" si="0"/>
        <v>31.200000000000003</v>
      </c>
      <c r="G17" s="3">
        <f t="shared" si="1"/>
        <v>31</v>
      </c>
      <c r="H17" t="s">
        <v>20</v>
      </c>
      <c r="I17" t="s">
        <v>87</v>
      </c>
      <c r="J17" t="s">
        <v>21</v>
      </c>
      <c r="K17" s="2">
        <v>2090</v>
      </c>
      <c r="L17" s="2">
        <f t="shared" si="2"/>
        <v>66.987179487179475</v>
      </c>
      <c r="M17" s="4">
        <f t="shared" si="3"/>
        <v>67.41935483870968</v>
      </c>
      <c r="N17" t="s">
        <v>0</v>
      </c>
    </row>
    <row r="18" spans="1:14" ht="29.4">
      <c r="A18" s="1" t="s">
        <v>88</v>
      </c>
      <c r="B18" t="s">
        <v>2</v>
      </c>
      <c r="C18" t="s">
        <v>79</v>
      </c>
      <c r="D18">
        <v>10</v>
      </c>
      <c r="E18" s="1">
        <v>3.1</v>
      </c>
      <c r="F18" s="1">
        <f t="shared" si="0"/>
        <v>31</v>
      </c>
      <c r="G18" s="3">
        <f t="shared" si="1"/>
        <v>31</v>
      </c>
      <c r="H18" t="s">
        <v>17</v>
      </c>
      <c r="I18" t="s">
        <v>89</v>
      </c>
      <c r="J18" t="s">
        <v>18</v>
      </c>
      <c r="K18" s="2">
        <v>2141</v>
      </c>
      <c r="L18" s="2">
        <f t="shared" si="2"/>
        <v>69.064516129032256</v>
      </c>
      <c r="M18" s="4">
        <f t="shared" si="3"/>
        <v>69.064516129032256</v>
      </c>
      <c r="N18" t="s">
        <v>0</v>
      </c>
    </row>
    <row r="19" spans="1:14" ht="29.4">
      <c r="A19" s="1" t="s">
        <v>90</v>
      </c>
      <c r="B19" t="s">
        <v>2</v>
      </c>
      <c r="C19" t="s">
        <v>79</v>
      </c>
      <c r="D19">
        <v>14</v>
      </c>
      <c r="E19" s="1">
        <v>2</v>
      </c>
      <c r="F19" s="1">
        <f t="shared" si="0"/>
        <v>28</v>
      </c>
      <c r="G19" s="3">
        <f t="shared" si="1"/>
        <v>28</v>
      </c>
      <c r="H19" t="s">
        <v>7</v>
      </c>
      <c r="I19" t="s">
        <v>59</v>
      </c>
      <c r="J19" t="s">
        <v>15</v>
      </c>
      <c r="K19" s="2">
        <v>1846</v>
      </c>
      <c r="L19" s="2">
        <f t="shared" si="2"/>
        <v>65.928571428571431</v>
      </c>
      <c r="M19" s="4">
        <f t="shared" si="3"/>
        <v>65.928571428571431</v>
      </c>
      <c r="N19" t="s">
        <v>0</v>
      </c>
    </row>
    <row r="20" spans="1:14" ht="29.4">
      <c r="A20" s="1" t="s">
        <v>91</v>
      </c>
      <c r="B20" t="s">
        <v>2</v>
      </c>
      <c r="C20" t="s">
        <v>79</v>
      </c>
      <c r="D20">
        <v>12</v>
      </c>
      <c r="E20" s="1">
        <v>2.5</v>
      </c>
      <c r="F20" s="1">
        <f t="shared" si="0"/>
        <v>30</v>
      </c>
      <c r="G20" s="3">
        <f t="shared" si="1"/>
        <v>30</v>
      </c>
      <c r="H20" t="s">
        <v>7</v>
      </c>
      <c r="I20" t="s">
        <v>92</v>
      </c>
      <c r="J20" t="s">
        <v>13</v>
      </c>
      <c r="K20" s="2">
        <v>1745</v>
      </c>
      <c r="L20" s="2">
        <f t="shared" si="2"/>
        <v>58.166666666666664</v>
      </c>
      <c r="M20" s="4">
        <f t="shared" si="3"/>
        <v>58.166666666666664</v>
      </c>
      <c r="N20" t="s">
        <v>0</v>
      </c>
    </row>
    <row r="21" spans="1:14" ht="29.4">
      <c r="A21" s="1" t="s">
        <v>93</v>
      </c>
      <c r="B21" t="s">
        <v>2</v>
      </c>
      <c r="C21" t="s">
        <v>79</v>
      </c>
      <c r="D21">
        <v>12</v>
      </c>
      <c r="E21" s="1">
        <v>2.2999999999999998</v>
      </c>
      <c r="F21" s="1">
        <f t="shared" si="0"/>
        <v>27.599999999999998</v>
      </c>
      <c r="G21" s="3">
        <f t="shared" si="1"/>
        <v>27</v>
      </c>
      <c r="H21" t="s">
        <v>7</v>
      </c>
      <c r="I21" t="s">
        <v>94</v>
      </c>
      <c r="J21" t="s">
        <v>95</v>
      </c>
      <c r="K21" s="2">
        <v>1589</v>
      </c>
      <c r="L21" s="2">
        <f t="shared" si="2"/>
        <v>57.572463768115945</v>
      </c>
      <c r="M21" s="4">
        <f t="shared" si="3"/>
        <v>58.851851851851855</v>
      </c>
      <c r="N21" t="s">
        <v>0</v>
      </c>
    </row>
    <row r="22" spans="1:14" ht="29.4">
      <c r="A22" s="1" t="s">
        <v>96</v>
      </c>
      <c r="B22" t="s">
        <v>2</v>
      </c>
      <c r="C22" t="s">
        <v>79</v>
      </c>
      <c r="D22">
        <v>8</v>
      </c>
      <c r="E22" s="1">
        <v>3.2</v>
      </c>
      <c r="F22" s="1">
        <f t="shared" si="0"/>
        <v>25.6</v>
      </c>
      <c r="G22" s="3">
        <f t="shared" si="1"/>
        <v>25</v>
      </c>
      <c r="H22" t="s">
        <v>20</v>
      </c>
      <c r="I22" t="s">
        <v>59</v>
      </c>
      <c r="J22" t="s">
        <v>37</v>
      </c>
      <c r="K22" s="2">
        <v>2057</v>
      </c>
      <c r="L22" s="2">
        <f t="shared" si="2"/>
        <v>80.3515625</v>
      </c>
      <c r="M22" s="4">
        <f t="shared" si="3"/>
        <v>82.28</v>
      </c>
      <c r="N22" t="s">
        <v>0</v>
      </c>
    </row>
    <row r="23" spans="1:14" ht="29.4">
      <c r="A23" s="1" t="s">
        <v>97</v>
      </c>
      <c r="B23" t="s">
        <v>2</v>
      </c>
      <c r="C23" t="s">
        <v>79</v>
      </c>
      <c r="D23">
        <v>10</v>
      </c>
      <c r="E23" s="1">
        <v>2.6</v>
      </c>
      <c r="F23" s="1">
        <f t="shared" si="0"/>
        <v>26</v>
      </c>
      <c r="G23" s="3">
        <f t="shared" si="1"/>
        <v>26</v>
      </c>
      <c r="H23" t="s">
        <v>10</v>
      </c>
      <c r="I23" t="s">
        <v>98</v>
      </c>
      <c r="J23" t="s">
        <v>11</v>
      </c>
      <c r="K23" s="2">
        <v>1445</v>
      </c>
      <c r="L23" s="2">
        <f t="shared" si="2"/>
        <v>55.57692307692308</v>
      </c>
      <c r="M23" s="4">
        <f t="shared" si="3"/>
        <v>55.57692307692308</v>
      </c>
      <c r="N23" t="s">
        <v>0</v>
      </c>
    </row>
    <row r="24" spans="1:14" ht="29.4">
      <c r="A24" s="1" t="s">
        <v>99</v>
      </c>
      <c r="B24" t="s">
        <v>2</v>
      </c>
      <c r="C24" t="s">
        <v>79</v>
      </c>
      <c r="D24">
        <v>12</v>
      </c>
      <c r="E24" s="1">
        <v>1.8</v>
      </c>
      <c r="F24" s="1">
        <f t="shared" si="0"/>
        <v>21.6</v>
      </c>
      <c r="G24" s="3">
        <f t="shared" si="1"/>
        <v>21</v>
      </c>
      <c r="H24" t="s">
        <v>29</v>
      </c>
      <c r="I24" t="s">
        <v>59</v>
      </c>
      <c r="J24" t="s">
        <v>30</v>
      </c>
      <c r="K24" s="2">
        <v>1329</v>
      </c>
      <c r="L24" s="2">
        <f t="shared" si="2"/>
        <v>61.527777777777771</v>
      </c>
      <c r="M24" s="4">
        <f t="shared" si="3"/>
        <v>63.285714285714285</v>
      </c>
      <c r="N24" t="s">
        <v>0</v>
      </c>
    </row>
    <row r="25" spans="1:14" ht="29.4">
      <c r="A25" s="1" t="s">
        <v>100</v>
      </c>
      <c r="B25" t="s">
        <v>2</v>
      </c>
      <c r="C25" t="s">
        <v>79</v>
      </c>
      <c r="D25">
        <v>10</v>
      </c>
      <c r="E25" s="1">
        <v>2.2999999999999998</v>
      </c>
      <c r="F25" s="1">
        <f t="shared" si="0"/>
        <v>23</v>
      </c>
      <c r="G25" s="3">
        <f t="shared" si="1"/>
        <v>23</v>
      </c>
      <c r="H25" t="s">
        <v>10</v>
      </c>
      <c r="I25" t="s">
        <v>101</v>
      </c>
      <c r="J25" t="s">
        <v>32</v>
      </c>
      <c r="K25" s="2">
        <v>1166</v>
      </c>
      <c r="L25" s="2">
        <f t="shared" si="2"/>
        <v>50.695652173913047</v>
      </c>
      <c r="M25" s="4">
        <f t="shared" si="3"/>
        <v>50.695652173913047</v>
      </c>
      <c r="N25" t="s">
        <v>0</v>
      </c>
    </row>
    <row r="26" spans="1:14" ht="29.4">
      <c r="A26" s="1" t="s">
        <v>102</v>
      </c>
      <c r="B26" t="s">
        <v>2</v>
      </c>
      <c r="C26" t="s">
        <v>79</v>
      </c>
      <c r="D26">
        <v>6</v>
      </c>
      <c r="E26" s="1">
        <v>3.4</v>
      </c>
      <c r="F26" s="1">
        <f t="shared" ref="F26:F41" si="4">D26*E26</f>
        <v>20.399999999999999</v>
      </c>
      <c r="G26" s="3">
        <f t="shared" si="1"/>
        <v>20</v>
      </c>
      <c r="H26" t="s">
        <v>20</v>
      </c>
      <c r="I26" t="s">
        <v>59</v>
      </c>
      <c r="J26" t="s">
        <v>51</v>
      </c>
      <c r="K26" s="2">
        <v>1552</v>
      </c>
      <c r="L26" s="2">
        <f t="shared" si="2"/>
        <v>76.078431372549019</v>
      </c>
      <c r="M26" s="4">
        <f t="shared" si="3"/>
        <v>77.599999999999994</v>
      </c>
      <c r="N26" t="s">
        <v>0</v>
      </c>
    </row>
    <row r="27" spans="1:14" ht="29.4">
      <c r="A27" s="1" t="s">
        <v>103</v>
      </c>
      <c r="B27" t="s">
        <v>2</v>
      </c>
      <c r="C27" t="s">
        <v>79</v>
      </c>
      <c r="D27">
        <v>8</v>
      </c>
      <c r="E27" s="1">
        <v>2.6</v>
      </c>
      <c r="F27" s="1">
        <f t="shared" si="4"/>
        <v>20.8</v>
      </c>
      <c r="G27" s="3">
        <f t="shared" si="1"/>
        <v>20</v>
      </c>
      <c r="H27" t="s">
        <v>46</v>
      </c>
      <c r="I27" t="s">
        <v>104</v>
      </c>
      <c r="J27" t="s">
        <v>47</v>
      </c>
      <c r="K27" s="2">
        <v>939</v>
      </c>
      <c r="L27" s="2">
        <f t="shared" si="2"/>
        <v>45.144230769230766</v>
      </c>
      <c r="M27" s="4">
        <f t="shared" si="3"/>
        <v>46.95</v>
      </c>
      <c r="N27" t="s">
        <v>0</v>
      </c>
    </row>
    <row r="28" spans="1:14" ht="29.4">
      <c r="A28" s="1" t="s">
        <v>105</v>
      </c>
      <c r="B28" t="s">
        <v>2</v>
      </c>
      <c r="C28" t="s">
        <v>79</v>
      </c>
      <c r="D28">
        <v>4</v>
      </c>
      <c r="E28" s="1">
        <v>3.5</v>
      </c>
      <c r="F28" s="1">
        <f t="shared" si="4"/>
        <v>14</v>
      </c>
      <c r="G28" s="3">
        <f t="shared" si="1"/>
        <v>14</v>
      </c>
      <c r="H28" t="s">
        <v>20</v>
      </c>
      <c r="I28" t="s">
        <v>59</v>
      </c>
      <c r="J28" t="s">
        <v>44</v>
      </c>
      <c r="K28" s="2">
        <v>996</v>
      </c>
      <c r="L28" s="2">
        <f t="shared" si="2"/>
        <v>71.142857142857139</v>
      </c>
      <c r="M28" s="4">
        <f t="shared" si="3"/>
        <v>71.142857142857139</v>
      </c>
      <c r="N28" t="s">
        <v>0</v>
      </c>
    </row>
    <row r="29" spans="1:14" ht="29.4">
      <c r="A29" s="1" t="s">
        <v>106</v>
      </c>
      <c r="B29" t="s">
        <v>2</v>
      </c>
      <c r="C29" t="s">
        <v>79</v>
      </c>
      <c r="D29">
        <v>8</v>
      </c>
      <c r="E29" s="1">
        <v>1.8</v>
      </c>
      <c r="F29" s="1">
        <f t="shared" si="4"/>
        <v>14.4</v>
      </c>
      <c r="G29" s="3">
        <f t="shared" si="1"/>
        <v>14</v>
      </c>
      <c r="H29" t="s">
        <v>34</v>
      </c>
      <c r="I29" t="s">
        <v>59</v>
      </c>
      <c r="J29" t="s">
        <v>35</v>
      </c>
      <c r="K29" s="2">
        <v>612</v>
      </c>
      <c r="L29" s="2">
        <f t="shared" si="2"/>
        <v>42.5</v>
      </c>
      <c r="M29" s="4">
        <f t="shared" si="3"/>
        <v>43.714285714285715</v>
      </c>
      <c r="N29" t="s">
        <v>0</v>
      </c>
    </row>
    <row r="30" spans="1:14" ht="29.4">
      <c r="A30" s="1" t="s">
        <v>107</v>
      </c>
      <c r="B30" t="s">
        <v>2</v>
      </c>
      <c r="C30" t="s">
        <v>79</v>
      </c>
      <c r="D30">
        <v>8</v>
      </c>
      <c r="E30" s="1">
        <v>2.4</v>
      </c>
      <c r="F30" s="1">
        <f t="shared" si="4"/>
        <v>19.2</v>
      </c>
      <c r="G30" s="3">
        <f t="shared" si="1"/>
        <v>19</v>
      </c>
      <c r="H30" t="s">
        <v>39</v>
      </c>
      <c r="I30" t="s">
        <v>108</v>
      </c>
      <c r="J30" t="s">
        <v>42</v>
      </c>
      <c r="K30" s="2">
        <v>667</v>
      </c>
      <c r="L30" s="2">
        <f t="shared" si="2"/>
        <v>34.739583333333336</v>
      </c>
      <c r="M30" s="4">
        <f t="shared" si="3"/>
        <v>35.10526315789474</v>
      </c>
      <c r="N30" t="s">
        <v>0</v>
      </c>
    </row>
    <row r="31" spans="1:14" ht="29.4">
      <c r="A31" s="1" t="s">
        <v>109</v>
      </c>
      <c r="B31" t="s">
        <v>2</v>
      </c>
      <c r="C31" t="s">
        <v>79</v>
      </c>
      <c r="D31">
        <v>4</v>
      </c>
      <c r="E31" s="1">
        <v>3</v>
      </c>
      <c r="F31" s="1">
        <f t="shared" si="4"/>
        <v>12</v>
      </c>
      <c r="G31" s="3">
        <f t="shared" si="1"/>
        <v>12</v>
      </c>
      <c r="H31" t="s">
        <v>10</v>
      </c>
      <c r="I31" t="s">
        <v>59</v>
      </c>
      <c r="J31" t="s">
        <v>40</v>
      </c>
      <c r="K31" s="2">
        <v>444</v>
      </c>
      <c r="L31" s="2">
        <f t="shared" si="2"/>
        <v>37</v>
      </c>
      <c r="M31" s="4">
        <f t="shared" si="3"/>
        <v>37</v>
      </c>
      <c r="N31" t="s">
        <v>0</v>
      </c>
    </row>
    <row r="32" spans="1:14" ht="29.4">
      <c r="A32" s="1" t="s">
        <v>110</v>
      </c>
      <c r="B32" t="s">
        <v>2</v>
      </c>
      <c r="C32" t="s">
        <v>79</v>
      </c>
      <c r="D32">
        <v>6</v>
      </c>
      <c r="E32" s="1">
        <v>2.4</v>
      </c>
      <c r="F32" s="1">
        <f t="shared" si="4"/>
        <v>14.399999999999999</v>
      </c>
      <c r="G32" s="3">
        <f t="shared" si="1"/>
        <v>14</v>
      </c>
      <c r="H32" t="s">
        <v>39</v>
      </c>
      <c r="I32" t="s">
        <v>111</v>
      </c>
      <c r="J32" t="s">
        <v>49</v>
      </c>
      <c r="K32" s="2">
        <v>417</v>
      </c>
      <c r="L32" s="2">
        <f t="shared" si="2"/>
        <v>28.958333333333336</v>
      </c>
      <c r="M32" s="4">
        <f t="shared" si="3"/>
        <v>29.785714285714285</v>
      </c>
      <c r="N32" t="s">
        <v>0</v>
      </c>
    </row>
    <row r="33" spans="1:14" ht="29.4">
      <c r="A33" s="1" t="s">
        <v>112</v>
      </c>
      <c r="B33" t="s">
        <v>2</v>
      </c>
      <c r="C33" t="s">
        <v>79</v>
      </c>
      <c r="D33">
        <v>6</v>
      </c>
      <c r="E33" s="1">
        <v>1.9</v>
      </c>
      <c r="F33" s="1">
        <f t="shared" si="4"/>
        <v>11.399999999999999</v>
      </c>
      <c r="G33" s="3">
        <f t="shared" si="1"/>
        <v>11</v>
      </c>
      <c r="H33" t="s">
        <v>39</v>
      </c>
      <c r="I33" t="s">
        <v>113</v>
      </c>
      <c r="J33" t="s">
        <v>114</v>
      </c>
      <c r="K33" s="2">
        <v>306</v>
      </c>
      <c r="L33" s="2">
        <f t="shared" si="2"/>
        <v>26.842105263157897</v>
      </c>
      <c r="M33" s="4">
        <f t="shared" si="3"/>
        <v>27.818181818181817</v>
      </c>
      <c r="N33" t="s">
        <v>0</v>
      </c>
    </row>
    <row r="34" spans="1:14" ht="29.4">
      <c r="A34" s="1" t="s">
        <v>115</v>
      </c>
      <c r="B34" t="s">
        <v>2</v>
      </c>
      <c r="C34" t="s">
        <v>79</v>
      </c>
      <c r="D34">
        <v>6</v>
      </c>
      <c r="E34" s="1">
        <v>1.6</v>
      </c>
      <c r="F34" s="1">
        <f t="shared" si="4"/>
        <v>9.6000000000000014</v>
      </c>
      <c r="G34" s="3">
        <f t="shared" si="1"/>
        <v>9</v>
      </c>
      <c r="H34" t="s">
        <v>39</v>
      </c>
      <c r="I34" t="s">
        <v>116</v>
      </c>
      <c r="J34" t="s">
        <v>56</v>
      </c>
      <c r="K34" s="2">
        <v>213</v>
      </c>
      <c r="L34" s="2">
        <f t="shared" si="2"/>
        <v>22.187499999999996</v>
      </c>
      <c r="M34" s="4">
        <f t="shared" si="3"/>
        <v>23.666666666666668</v>
      </c>
      <c r="N34" t="s">
        <v>0</v>
      </c>
    </row>
    <row r="37" spans="1:14" ht="29.4">
      <c r="A37" s="1" t="s">
        <v>117</v>
      </c>
      <c r="B37" t="s">
        <v>2</v>
      </c>
      <c r="C37" t="s">
        <v>79</v>
      </c>
      <c r="D37">
        <v>4</v>
      </c>
      <c r="E37" s="1">
        <v>3.5</v>
      </c>
      <c r="F37" s="1">
        <f t="shared" si="4"/>
        <v>14</v>
      </c>
      <c r="G37" s="3">
        <f t="shared" si="1"/>
        <v>14</v>
      </c>
      <c r="H37" t="s">
        <v>118</v>
      </c>
      <c r="I37" t="s">
        <v>119</v>
      </c>
      <c r="J37" t="s">
        <v>120</v>
      </c>
      <c r="K37" s="2">
        <v>294</v>
      </c>
      <c r="L37" s="2">
        <f t="shared" si="2"/>
        <v>21</v>
      </c>
      <c r="M37" s="4">
        <f t="shared" si="3"/>
        <v>21</v>
      </c>
      <c r="N37" t="s">
        <v>0</v>
      </c>
    </row>
    <row r="38" spans="1:14" ht="29.4">
      <c r="A38" s="1" t="s">
        <v>121</v>
      </c>
      <c r="B38" t="s">
        <v>2</v>
      </c>
      <c r="C38" t="s">
        <v>79</v>
      </c>
      <c r="D38">
        <v>4</v>
      </c>
      <c r="E38" s="1">
        <v>3.7</v>
      </c>
      <c r="F38" s="1">
        <f t="shared" si="4"/>
        <v>14.8</v>
      </c>
      <c r="G38" s="3">
        <f t="shared" si="1"/>
        <v>14</v>
      </c>
      <c r="H38" t="s">
        <v>118</v>
      </c>
      <c r="I38" t="s">
        <v>59</v>
      </c>
      <c r="J38" t="s">
        <v>122</v>
      </c>
      <c r="K38" s="2">
        <v>372</v>
      </c>
      <c r="L38" s="2">
        <f t="shared" si="2"/>
        <v>25.135135135135133</v>
      </c>
      <c r="M38" s="4">
        <f t="shared" si="3"/>
        <v>26.571428571428573</v>
      </c>
      <c r="N38" t="s">
        <v>0</v>
      </c>
    </row>
    <row r="39" spans="1:14" ht="29.4">
      <c r="A39" s="1" t="s">
        <v>123</v>
      </c>
      <c r="B39" t="s">
        <v>2</v>
      </c>
      <c r="C39" t="s">
        <v>79</v>
      </c>
      <c r="D39">
        <v>6</v>
      </c>
      <c r="E39" s="1">
        <v>3.5</v>
      </c>
      <c r="F39" s="1">
        <f t="shared" si="4"/>
        <v>21</v>
      </c>
      <c r="G39" s="3">
        <f t="shared" si="1"/>
        <v>21</v>
      </c>
      <c r="H39" t="s">
        <v>118</v>
      </c>
      <c r="I39" t="s">
        <v>124</v>
      </c>
      <c r="J39" t="s">
        <v>125</v>
      </c>
      <c r="K39" s="2">
        <v>583</v>
      </c>
      <c r="L39" s="2">
        <f t="shared" si="2"/>
        <v>27.761904761904763</v>
      </c>
      <c r="M39" s="4">
        <f t="shared" si="3"/>
        <v>27.761904761904763</v>
      </c>
      <c r="N39" t="s">
        <v>0</v>
      </c>
    </row>
    <row r="40" spans="1:14" ht="29.4">
      <c r="A40" s="1" t="s">
        <v>126</v>
      </c>
      <c r="B40" t="s">
        <v>2</v>
      </c>
      <c r="C40" t="s">
        <v>79</v>
      </c>
      <c r="D40">
        <v>8</v>
      </c>
      <c r="E40" s="1">
        <v>3</v>
      </c>
      <c r="F40" s="1">
        <f t="shared" si="4"/>
        <v>24</v>
      </c>
      <c r="G40" s="3">
        <f t="shared" si="1"/>
        <v>24</v>
      </c>
      <c r="H40" t="s">
        <v>118</v>
      </c>
      <c r="I40" t="s">
        <v>59</v>
      </c>
      <c r="J40" t="s">
        <v>127</v>
      </c>
      <c r="K40" s="2">
        <v>1080</v>
      </c>
      <c r="L40" s="2">
        <f t="shared" si="2"/>
        <v>45</v>
      </c>
      <c r="M40" s="4">
        <f t="shared" si="3"/>
        <v>45</v>
      </c>
      <c r="N40" t="s">
        <v>0</v>
      </c>
    </row>
    <row r="41" spans="1:14" ht="29.4">
      <c r="A41" s="1" t="s">
        <v>128</v>
      </c>
      <c r="B41" t="s">
        <v>2</v>
      </c>
      <c r="C41" t="s">
        <v>79</v>
      </c>
      <c r="D41">
        <v>8</v>
      </c>
      <c r="E41" s="1">
        <v>3.2</v>
      </c>
      <c r="F41" s="1">
        <f t="shared" si="4"/>
        <v>25.6</v>
      </c>
      <c r="G41" s="3">
        <f t="shared" si="1"/>
        <v>25</v>
      </c>
      <c r="H41" t="s">
        <v>118</v>
      </c>
      <c r="I41" t="s">
        <v>59</v>
      </c>
      <c r="J41" t="s">
        <v>129</v>
      </c>
      <c r="K41" s="2">
        <v>1723</v>
      </c>
      <c r="L41" s="2">
        <f t="shared" si="2"/>
        <v>67.3046875</v>
      </c>
      <c r="M41" s="4">
        <f t="shared" si="3"/>
        <v>68.92</v>
      </c>
      <c r="N41" t="s">
        <v>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workbookViewId="0">
      <selection sqref="A1:XFD23"/>
    </sheetView>
  </sheetViews>
  <sheetFormatPr defaultRowHeight="18"/>
  <cols>
    <col min="1" max="1" width="33" style="1" customWidth="1"/>
    <col min="2" max="2" width="9.6640625" customWidth="1"/>
    <col min="4" max="4" width="6.44140625" customWidth="1"/>
    <col min="5" max="5" width="7.33203125" style="1" customWidth="1"/>
    <col min="6" max="6" width="6.109375" style="1" customWidth="1"/>
    <col min="7" max="7" width="7.33203125" style="3" customWidth="1"/>
    <col min="8" max="8" width="7.6640625" customWidth="1"/>
    <col min="9" max="10" width="10.33203125" style="2" customWidth="1"/>
    <col min="11" max="11" width="10.6640625" style="4" customWidth="1"/>
    <col min="12" max="12" width="16" customWidth="1"/>
  </cols>
  <sheetData>
    <row r="1" spans="1:13">
      <c r="D1" t="s">
        <v>131</v>
      </c>
      <c r="E1" s="1" t="s">
        <v>130</v>
      </c>
      <c r="G1" s="3" t="s">
        <v>132</v>
      </c>
      <c r="K1" s="4" t="s">
        <v>133</v>
      </c>
    </row>
    <row r="2" spans="1:13" ht="29.4">
      <c r="A2" s="1" t="s">
        <v>1</v>
      </c>
      <c r="B2" t="s">
        <v>2</v>
      </c>
      <c r="C2" t="s">
        <v>3</v>
      </c>
      <c r="D2">
        <v>22</v>
      </c>
      <c r="E2" s="1">
        <v>2.2000000000000002</v>
      </c>
      <c r="F2" s="1">
        <f>D2*E2</f>
        <v>48.400000000000006</v>
      </c>
      <c r="G2" s="3">
        <f>_xlfn.FLOOR.MATH(F2)</f>
        <v>48</v>
      </c>
      <c r="H2" t="s">
        <v>4</v>
      </c>
      <c r="I2" s="2">
        <v>4115</v>
      </c>
      <c r="J2" s="2">
        <f>I2/F2</f>
        <v>85.02066115702479</v>
      </c>
      <c r="K2" s="4">
        <f>I2/G2</f>
        <v>85.729166666666671</v>
      </c>
      <c r="L2" t="s">
        <v>5</v>
      </c>
      <c r="M2" t="s">
        <v>0</v>
      </c>
    </row>
    <row r="3" spans="1:13" ht="29.4">
      <c r="A3" s="1" t="s">
        <v>6</v>
      </c>
      <c r="B3" t="s">
        <v>2</v>
      </c>
      <c r="C3" t="s">
        <v>3</v>
      </c>
      <c r="D3">
        <v>18</v>
      </c>
      <c r="E3" s="1">
        <v>2.1</v>
      </c>
      <c r="F3" s="1">
        <f t="shared" ref="F3:F23" si="0">D3*E3</f>
        <v>37.800000000000004</v>
      </c>
      <c r="G3" s="3">
        <f t="shared" ref="G3:G23" si="1">_xlfn.FLOOR.MATH(F3)</f>
        <v>37</v>
      </c>
      <c r="H3" t="s">
        <v>7</v>
      </c>
      <c r="I3" s="2">
        <v>2424</v>
      </c>
      <c r="J3" s="2">
        <f t="shared" ref="J3:J23" si="2">I3/F3</f>
        <v>64.126984126984127</v>
      </c>
      <c r="K3" s="4">
        <f t="shared" ref="K3:K23" si="3">I3/G3</f>
        <v>65.513513513513516</v>
      </c>
      <c r="L3" t="s">
        <v>8</v>
      </c>
      <c r="M3" t="s">
        <v>0</v>
      </c>
    </row>
    <row r="4" spans="1:13" ht="29.4">
      <c r="A4" s="1" t="s">
        <v>9</v>
      </c>
      <c r="B4" t="s">
        <v>2</v>
      </c>
      <c r="C4" t="s">
        <v>3</v>
      </c>
      <c r="D4">
        <v>14</v>
      </c>
      <c r="E4" s="1">
        <v>2</v>
      </c>
      <c r="F4" s="1">
        <f t="shared" si="0"/>
        <v>28</v>
      </c>
      <c r="G4" s="3">
        <f t="shared" si="1"/>
        <v>28</v>
      </c>
      <c r="H4" t="s">
        <v>10</v>
      </c>
      <c r="I4" s="2">
        <v>1445</v>
      </c>
      <c r="J4" s="2">
        <f t="shared" si="2"/>
        <v>51.607142857142854</v>
      </c>
      <c r="K4" s="4">
        <f t="shared" si="3"/>
        <v>51.607142857142854</v>
      </c>
      <c r="L4" t="s">
        <v>11</v>
      </c>
      <c r="M4" t="s">
        <v>0</v>
      </c>
    </row>
    <row r="5" spans="1:13" ht="29.4">
      <c r="A5" s="1" t="s">
        <v>12</v>
      </c>
      <c r="B5" t="s">
        <v>2</v>
      </c>
      <c r="C5" t="s">
        <v>3</v>
      </c>
      <c r="D5">
        <v>14</v>
      </c>
      <c r="E5" s="1">
        <v>2.4</v>
      </c>
      <c r="F5" s="1">
        <f t="shared" si="0"/>
        <v>33.6</v>
      </c>
      <c r="G5" s="3">
        <f t="shared" si="1"/>
        <v>33</v>
      </c>
      <c r="H5" t="s">
        <v>7</v>
      </c>
      <c r="I5" s="2">
        <v>1745</v>
      </c>
      <c r="J5" s="2">
        <f t="shared" si="2"/>
        <v>51.93452380952381</v>
      </c>
      <c r="K5" s="4">
        <f t="shared" si="3"/>
        <v>52.878787878787875</v>
      </c>
      <c r="L5" t="s">
        <v>13</v>
      </c>
      <c r="M5" t="s">
        <v>0</v>
      </c>
    </row>
    <row r="6" spans="1:13" ht="29.4">
      <c r="A6" s="1" t="s">
        <v>14</v>
      </c>
      <c r="B6" t="s">
        <v>2</v>
      </c>
      <c r="C6" t="s">
        <v>3</v>
      </c>
      <c r="D6">
        <v>16</v>
      </c>
      <c r="E6" s="1">
        <v>2.1</v>
      </c>
      <c r="F6" s="1">
        <f t="shared" si="0"/>
        <v>33.6</v>
      </c>
      <c r="G6" s="3">
        <f t="shared" si="1"/>
        <v>33</v>
      </c>
      <c r="H6" t="s">
        <v>7</v>
      </c>
      <c r="I6" s="2">
        <v>1846</v>
      </c>
      <c r="J6" s="2">
        <f t="shared" si="2"/>
        <v>54.94047619047619</v>
      </c>
      <c r="K6" s="4">
        <f t="shared" si="3"/>
        <v>55.939393939393938</v>
      </c>
      <c r="L6" t="s">
        <v>15</v>
      </c>
      <c r="M6" t="s">
        <v>0</v>
      </c>
    </row>
    <row r="7" spans="1:13" ht="29.4">
      <c r="A7" s="1" t="s">
        <v>16</v>
      </c>
      <c r="B7" t="s">
        <v>2</v>
      </c>
      <c r="C7" t="s">
        <v>3</v>
      </c>
      <c r="D7">
        <v>12</v>
      </c>
      <c r="E7" s="1">
        <v>3</v>
      </c>
      <c r="F7" s="1">
        <f t="shared" si="0"/>
        <v>36</v>
      </c>
      <c r="G7" s="3">
        <f t="shared" si="1"/>
        <v>36</v>
      </c>
      <c r="H7" t="s">
        <v>17</v>
      </c>
      <c r="I7" s="2">
        <v>2141</v>
      </c>
      <c r="J7" s="2">
        <f t="shared" si="2"/>
        <v>59.472222222222221</v>
      </c>
      <c r="K7" s="4">
        <f t="shared" si="3"/>
        <v>59.472222222222221</v>
      </c>
      <c r="L7" t="s">
        <v>18</v>
      </c>
      <c r="M7" t="s">
        <v>0</v>
      </c>
    </row>
    <row r="8" spans="1:13" ht="29.4">
      <c r="A8" s="1" t="s">
        <v>19</v>
      </c>
      <c r="B8" t="s">
        <v>2</v>
      </c>
      <c r="C8" t="s">
        <v>3</v>
      </c>
      <c r="D8">
        <v>14</v>
      </c>
      <c r="E8" s="1">
        <v>2.6</v>
      </c>
      <c r="F8" s="1">
        <f t="shared" si="0"/>
        <v>36.4</v>
      </c>
      <c r="G8" s="3">
        <f t="shared" si="1"/>
        <v>36</v>
      </c>
      <c r="H8" t="s">
        <v>20</v>
      </c>
      <c r="I8" s="2">
        <v>2090</v>
      </c>
      <c r="J8" s="2">
        <f t="shared" si="2"/>
        <v>57.417582417582423</v>
      </c>
      <c r="K8" s="4">
        <f t="shared" si="3"/>
        <v>58.055555555555557</v>
      </c>
      <c r="L8" t="s">
        <v>21</v>
      </c>
      <c r="M8" t="s">
        <v>0</v>
      </c>
    </row>
    <row r="9" spans="1:13" ht="29.4">
      <c r="A9" s="1" t="s">
        <v>22</v>
      </c>
      <c r="B9" t="s">
        <v>2</v>
      </c>
      <c r="C9" t="s">
        <v>3</v>
      </c>
      <c r="D9">
        <v>18</v>
      </c>
      <c r="E9" s="1">
        <v>2.2999999999999998</v>
      </c>
      <c r="F9" s="1">
        <f t="shared" si="0"/>
        <v>41.4</v>
      </c>
      <c r="G9" s="3">
        <f t="shared" si="1"/>
        <v>41</v>
      </c>
      <c r="H9" t="s">
        <v>4</v>
      </c>
      <c r="I9" s="2">
        <v>2702</v>
      </c>
      <c r="J9" s="2">
        <f t="shared" si="2"/>
        <v>65.265700483091791</v>
      </c>
      <c r="K9" s="4">
        <f t="shared" si="3"/>
        <v>65.902439024390247</v>
      </c>
      <c r="L9" t="s">
        <v>23</v>
      </c>
      <c r="M9" t="s">
        <v>0</v>
      </c>
    </row>
    <row r="10" spans="1:13" ht="29.4">
      <c r="A10" s="1" t="s">
        <v>24</v>
      </c>
      <c r="B10" t="s">
        <v>2</v>
      </c>
      <c r="C10" t="s">
        <v>3</v>
      </c>
      <c r="D10">
        <v>16</v>
      </c>
      <c r="E10" s="1">
        <v>2.6</v>
      </c>
      <c r="F10" s="1">
        <f t="shared" si="0"/>
        <v>41.6</v>
      </c>
      <c r="G10" s="3">
        <f t="shared" si="1"/>
        <v>41</v>
      </c>
      <c r="H10" t="s">
        <v>4</v>
      </c>
      <c r="I10" s="2">
        <v>2891</v>
      </c>
      <c r="J10" s="2">
        <f t="shared" si="2"/>
        <v>69.495192307692307</v>
      </c>
      <c r="K10" s="4">
        <f t="shared" si="3"/>
        <v>70.512195121951223</v>
      </c>
      <c r="L10" t="s">
        <v>25</v>
      </c>
      <c r="M10" t="s">
        <v>0</v>
      </c>
    </row>
    <row r="11" spans="1:13" ht="29.4">
      <c r="A11" s="1" t="s">
        <v>26</v>
      </c>
      <c r="B11" t="s">
        <v>2</v>
      </c>
      <c r="C11" t="s">
        <v>3</v>
      </c>
      <c r="D11">
        <v>20</v>
      </c>
      <c r="E11" s="1">
        <v>2.2000000000000002</v>
      </c>
      <c r="F11" s="1">
        <f t="shared" si="0"/>
        <v>44</v>
      </c>
      <c r="G11" s="3">
        <f t="shared" si="1"/>
        <v>44</v>
      </c>
      <c r="H11" t="s">
        <v>20</v>
      </c>
      <c r="I11" s="2">
        <v>3226</v>
      </c>
      <c r="J11" s="2">
        <f t="shared" si="2"/>
        <v>73.318181818181813</v>
      </c>
      <c r="K11" s="4">
        <f t="shared" si="3"/>
        <v>73.318181818181813</v>
      </c>
      <c r="L11" t="s">
        <v>27</v>
      </c>
      <c r="M11" t="s">
        <v>0</v>
      </c>
    </row>
    <row r="12" spans="1:13" ht="29.4">
      <c r="A12" s="1" t="s">
        <v>28</v>
      </c>
      <c r="B12" t="s">
        <v>2</v>
      </c>
      <c r="C12" t="s">
        <v>3</v>
      </c>
      <c r="D12">
        <v>14</v>
      </c>
      <c r="E12" s="1">
        <v>1.7</v>
      </c>
      <c r="F12" s="1">
        <f t="shared" si="0"/>
        <v>23.8</v>
      </c>
      <c r="G12" s="3">
        <f t="shared" si="1"/>
        <v>23</v>
      </c>
      <c r="H12" t="s">
        <v>29</v>
      </c>
      <c r="I12" s="2">
        <v>1329</v>
      </c>
      <c r="J12" s="2">
        <f t="shared" si="2"/>
        <v>55.840336134453779</v>
      </c>
      <c r="K12" s="4">
        <f t="shared" si="3"/>
        <v>57.782608695652172</v>
      </c>
      <c r="L12" t="s">
        <v>30</v>
      </c>
      <c r="M12" t="s">
        <v>0</v>
      </c>
    </row>
    <row r="13" spans="1:13" ht="29.4">
      <c r="A13" s="1" t="s">
        <v>31</v>
      </c>
      <c r="B13" t="s">
        <v>2</v>
      </c>
      <c r="C13" t="s">
        <v>3</v>
      </c>
      <c r="D13">
        <v>12</v>
      </c>
      <c r="E13" s="1">
        <v>2.2000000000000002</v>
      </c>
      <c r="F13" s="1">
        <f t="shared" si="0"/>
        <v>26.400000000000002</v>
      </c>
      <c r="G13" s="3">
        <f t="shared" si="1"/>
        <v>26</v>
      </c>
      <c r="H13" t="s">
        <v>10</v>
      </c>
      <c r="I13" s="2">
        <v>1166</v>
      </c>
      <c r="J13" s="2">
        <f t="shared" si="2"/>
        <v>44.166666666666664</v>
      </c>
      <c r="K13" s="4">
        <f t="shared" si="3"/>
        <v>44.846153846153847</v>
      </c>
      <c r="L13" t="s">
        <v>32</v>
      </c>
      <c r="M13" t="s">
        <v>0</v>
      </c>
    </row>
    <row r="14" spans="1:13" ht="29.4">
      <c r="A14" s="1" t="s">
        <v>33</v>
      </c>
      <c r="B14" t="s">
        <v>2</v>
      </c>
      <c r="C14" t="s">
        <v>3</v>
      </c>
      <c r="D14">
        <v>10</v>
      </c>
      <c r="E14" s="1">
        <v>1.8</v>
      </c>
      <c r="F14" s="1">
        <f t="shared" si="0"/>
        <v>18</v>
      </c>
      <c r="G14" s="3">
        <f t="shared" si="1"/>
        <v>18</v>
      </c>
      <c r="H14" t="s">
        <v>34</v>
      </c>
      <c r="I14" s="2">
        <v>612</v>
      </c>
      <c r="J14" s="2">
        <f t="shared" si="2"/>
        <v>34</v>
      </c>
      <c r="K14" s="4">
        <f t="shared" si="3"/>
        <v>34</v>
      </c>
      <c r="L14" t="s">
        <v>35</v>
      </c>
      <c r="M14" t="s">
        <v>0</v>
      </c>
    </row>
    <row r="15" spans="1:13" ht="29.4">
      <c r="A15" s="1" t="s">
        <v>36</v>
      </c>
      <c r="B15" t="s">
        <v>2</v>
      </c>
      <c r="C15" t="s">
        <v>3</v>
      </c>
      <c r="D15">
        <v>8</v>
      </c>
      <c r="E15" s="1">
        <v>3.2</v>
      </c>
      <c r="F15" s="1">
        <f t="shared" si="0"/>
        <v>25.6</v>
      </c>
      <c r="G15" s="3">
        <f t="shared" si="1"/>
        <v>25</v>
      </c>
      <c r="H15" t="s">
        <v>20</v>
      </c>
      <c r="I15" s="2">
        <v>2057</v>
      </c>
      <c r="J15" s="2">
        <f t="shared" si="2"/>
        <v>80.3515625</v>
      </c>
      <c r="K15" s="4">
        <f t="shared" si="3"/>
        <v>82.28</v>
      </c>
      <c r="L15" t="s">
        <v>37</v>
      </c>
      <c r="M15" t="s">
        <v>0</v>
      </c>
    </row>
    <row r="16" spans="1:13" ht="29.4">
      <c r="A16" s="1" t="s">
        <v>38</v>
      </c>
      <c r="B16" t="s">
        <v>2</v>
      </c>
      <c r="C16" t="s">
        <v>3</v>
      </c>
      <c r="D16">
        <v>4</v>
      </c>
      <c r="E16" s="1">
        <v>2.6</v>
      </c>
      <c r="F16" s="1">
        <f t="shared" si="0"/>
        <v>10.4</v>
      </c>
      <c r="G16" s="3">
        <f t="shared" si="1"/>
        <v>10</v>
      </c>
      <c r="H16" t="s">
        <v>39</v>
      </c>
      <c r="I16" s="2">
        <v>444</v>
      </c>
      <c r="J16" s="2">
        <f t="shared" si="2"/>
        <v>42.692307692307693</v>
      </c>
      <c r="K16" s="4">
        <f t="shared" si="3"/>
        <v>44.4</v>
      </c>
      <c r="L16" t="s">
        <v>40</v>
      </c>
      <c r="M16" t="s">
        <v>0</v>
      </c>
    </row>
    <row r="17" spans="1:13" ht="29.4">
      <c r="A17" s="1" t="s">
        <v>41</v>
      </c>
      <c r="B17" t="s">
        <v>2</v>
      </c>
      <c r="C17" t="s">
        <v>3</v>
      </c>
      <c r="D17">
        <v>10</v>
      </c>
      <c r="E17" s="1">
        <v>2.2000000000000002</v>
      </c>
      <c r="F17" s="1">
        <f t="shared" si="0"/>
        <v>22</v>
      </c>
      <c r="G17" s="3">
        <f t="shared" si="1"/>
        <v>22</v>
      </c>
      <c r="H17" t="s">
        <v>39</v>
      </c>
      <c r="I17" s="2">
        <v>667</v>
      </c>
      <c r="J17" s="2">
        <f t="shared" si="2"/>
        <v>30.318181818181817</v>
      </c>
      <c r="K17" s="4">
        <f t="shared" si="3"/>
        <v>30.318181818181817</v>
      </c>
      <c r="L17" t="s">
        <v>42</v>
      </c>
      <c r="M17" t="s">
        <v>0</v>
      </c>
    </row>
    <row r="18" spans="1:13" ht="29.4">
      <c r="A18" s="1" t="s">
        <v>43</v>
      </c>
      <c r="B18" t="s">
        <v>2</v>
      </c>
      <c r="C18" t="s">
        <v>3</v>
      </c>
      <c r="D18">
        <v>4</v>
      </c>
      <c r="E18" s="1">
        <v>3.5</v>
      </c>
      <c r="F18" s="1">
        <f t="shared" si="0"/>
        <v>14</v>
      </c>
      <c r="G18" s="3">
        <f t="shared" si="1"/>
        <v>14</v>
      </c>
      <c r="H18" t="s">
        <v>20</v>
      </c>
      <c r="I18" s="2">
        <v>996</v>
      </c>
      <c r="J18" s="2">
        <f t="shared" si="2"/>
        <v>71.142857142857139</v>
      </c>
      <c r="K18" s="4">
        <f t="shared" si="3"/>
        <v>71.142857142857139</v>
      </c>
      <c r="L18" t="s">
        <v>44</v>
      </c>
      <c r="M18" t="s">
        <v>0</v>
      </c>
    </row>
    <row r="19" spans="1:13" ht="29.4">
      <c r="A19" s="1" t="s">
        <v>45</v>
      </c>
      <c r="B19" t="s">
        <v>2</v>
      </c>
      <c r="C19" t="s">
        <v>3</v>
      </c>
      <c r="D19">
        <v>10</v>
      </c>
      <c r="E19" s="1">
        <v>2.4</v>
      </c>
      <c r="F19" s="1">
        <f t="shared" si="0"/>
        <v>24</v>
      </c>
      <c r="G19" s="3">
        <f t="shared" si="1"/>
        <v>24</v>
      </c>
      <c r="H19" t="s">
        <v>46</v>
      </c>
      <c r="I19" s="2">
        <v>939</v>
      </c>
      <c r="J19" s="2">
        <f t="shared" si="2"/>
        <v>39.125</v>
      </c>
      <c r="K19" s="4">
        <f t="shared" si="3"/>
        <v>39.125</v>
      </c>
      <c r="L19" t="s">
        <v>47</v>
      </c>
      <c r="M19" t="s">
        <v>0</v>
      </c>
    </row>
    <row r="20" spans="1:13" ht="29.4">
      <c r="A20" s="1" t="s">
        <v>48</v>
      </c>
      <c r="B20" t="s">
        <v>2</v>
      </c>
      <c r="C20" t="s">
        <v>3</v>
      </c>
      <c r="D20">
        <v>8</v>
      </c>
      <c r="E20" s="1">
        <v>2.1</v>
      </c>
      <c r="F20" s="1">
        <f t="shared" si="0"/>
        <v>16.8</v>
      </c>
      <c r="G20" s="3">
        <f t="shared" si="1"/>
        <v>16</v>
      </c>
      <c r="H20" t="s">
        <v>39</v>
      </c>
      <c r="I20" s="2">
        <v>417</v>
      </c>
      <c r="J20" s="2">
        <f t="shared" si="2"/>
        <v>24.821428571428569</v>
      </c>
      <c r="K20" s="4">
        <f t="shared" si="3"/>
        <v>26.0625</v>
      </c>
      <c r="L20" t="s">
        <v>49</v>
      </c>
      <c r="M20" t="s">
        <v>0</v>
      </c>
    </row>
    <row r="21" spans="1:13" ht="29.4">
      <c r="A21" s="1" t="s">
        <v>50</v>
      </c>
      <c r="B21" t="s">
        <v>2</v>
      </c>
      <c r="C21" t="s">
        <v>3</v>
      </c>
      <c r="D21">
        <v>6</v>
      </c>
      <c r="E21" s="1">
        <v>3.4</v>
      </c>
      <c r="F21" s="1">
        <f t="shared" si="0"/>
        <v>20.399999999999999</v>
      </c>
      <c r="G21" s="3">
        <f t="shared" si="1"/>
        <v>20</v>
      </c>
      <c r="H21" t="s">
        <v>20</v>
      </c>
      <c r="I21" s="2">
        <v>1552</v>
      </c>
      <c r="J21" s="2">
        <f t="shared" si="2"/>
        <v>76.078431372549019</v>
      </c>
      <c r="K21" s="4">
        <f t="shared" si="3"/>
        <v>77.599999999999994</v>
      </c>
      <c r="L21" t="s">
        <v>51</v>
      </c>
      <c r="M21" t="s">
        <v>0</v>
      </c>
    </row>
    <row r="22" spans="1:13" ht="29.4">
      <c r="A22" s="1" t="s">
        <v>52</v>
      </c>
      <c r="B22" t="s">
        <v>2</v>
      </c>
      <c r="C22" t="s">
        <v>3</v>
      </c>
      <c r="D22">
        <v>8</v>
      </c>
      <c r="E22" s="1">
        <v>1.7</v>
      </c>
      <c r="F22" s="1">
        <f t="shared" si="0"/>
        <v>13.6</v>
      </c>
      <c r="G22" s="3">
        <f t="shared" si="1"/>
        <v>13</v>
      </c>
      <c r="H22" t="s">
        <v>39</v>
      </c>
      <c r="I22" s="2">
        <v>306</v>
      </c>
      <c r="J22" s="2">
        <f t="shared" si="2"/>
        <v>22.5</v>
      </c>
      <c r="K22" s="4">
        <f t="shared" si="3"/>
        <v>23.53846153846154</v>
      </c>
      <c r="L22" t="s">
        <v>53</v>
      </c>
      <c r="M22" t="s">
        <v>54</v>
      </c>
    </row>
    <row r="23" spans="1:13" ht="29.4">
      <c r="A23" s="1" t="s">
        <v>55</v>
      </c>
      <c r="B23" t="s">
        <v>2</v>
      </c>
      <c r="C23" t="s">
        <v>3</v>
      </c>
      <c r="D23">
        <v>6</v>
      </c>
      <c r="E23" s="1">
        <v>1.7</v>
      </c>
      <c r="F23" s="1">
        <f t="shared" si="0"/>
        <v>10.199999999999999</v>
      </c>
      <c r="G23" s="3">
        <f t="shared" si="1"/>
        <v>10</v>
      </c>
      <c r="H23" t="s">
        <v>39</v>
      </c>
      <c r="I23" s="2">
        <v>213</v>
      </c>
      <c r="J23" s="2">
        <f t="shared" si="2"/>
        <v>20.882352941176471</v>
      </c>
      <c r="K23" s="4">
        <f t="shared" si="3"/>
        <v>21.3</v>
      </c>
      <c r="L23" t="s">
        <v>56</v>
      </c>
      <c r="M23" t="s">
        <v>54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6"/>
  <sheetViews>
    <sheetView tabSelected="1" topLeftCell="A40" workbookViewId="0">
      <selection activeCell="O48" sqref="A1:O48"/>
    </sheetView>
  </sheetViews>
  <sheetFormatPr defaultRowHeight="14.4"/>
  <cols>
    <col min="1" max="1" width="30.44140625" customWidth="1"/>
    <col min="2" max="2" width="3.88671875" customWidth="1"/>
    <col min="3" max="3" width="4.44140625" customWidth="1"/>
    <col min="4" max="4" width="4.109375" customWidth="1"/>
    <col min="5" max="5" width="5.88671875" customWidth="1"/>
    <col min="6" max="6" width="1.6640625" customWidth="1"/>
    <col min="7" max="7" width="8.88671875" customWidth="1"/>
    <col min="8" max="8" width="6.88671875" customWidth="1"/>
    <col min="10" max="10" width="5.88671875" customWidth="1"/>
    <col min="11" max="11" width="7.109375" customWidth="1"/>
    <col min="12" max="12" width="10.5546875" style="2" customWidth="1"/>
    <col min="13" max="13" width="6.77734375" style="2" customWidth="1"/>
    <col min="14" max="14" width="6.88671875" customWidth="1"/>
    <col min="15" max="15" width="6.77734375" customWidth="1"/>
    <col min="16" max="16" width="14.109375" customWidth="1"/>
    <col min="17" max="17" width="14.21875" customWidth="1"/>
  </cols>
  <sheetData>
    <row r="1" spans="1:16" ht="29.4">
      <c r="A1" s="1"/>
      <c r="B1" s="11" t="s">
        <v>131</v>
      </c>
      <c r="C1" s="1" t="s">
        <v>130</v>
      </c>
      <c r="D1" s="1"/>
      <c r="E1" s="3" t="s">
        <v>132</v>
      </c>
      <c r="G1" s="2"/>
      <c r="H1" s="2"/>
      <c r="I1" s="4" t="s">
        <v>133</v>
      </c>
      <c r="K1" t="s">
        <v>136</v>
      </c>
      <c r="L1" s="12" t="s">
        <v>137</v>
      </c>
      <c r="M1" s="13">
        <v>4000</v>
      </c>
    </row>
    <row r="2" spans="1:16" ht="29.4">
      <c r="A2" s="1" t="s">
        <v>1</v>
      </c>
      <c r="B2">
        <v>22</v>
      </c>
      <c r="C2" s="1">
        <v>2.2000000000000002</v>
      </c>
      <c r="D2" s="1">
        <f>B2*C2</f>
        <v>48.400000000000006</v>
      </c>
      <c r="E2" s="3">
        <f>ROUNDDOWN(D2,0)</f>
        <v>48</v>
      </c>
      <c r="G2" s="2">
        <v>4115</v>
      </c>
      <c r="H2" s="2">
        <f>G2/D2</f>
        <v>85.02066115702479</v>
      </c>
      <c r="I2" s="4">
        <f>G2/E2</f>
        <v>85.729166666666671</v>
      </c>
      <c r="J2" t="s">
        <v>0</v>
      </c>
      <c r="K2">
        <f>16*B2*C2</f>
        <v>774.40000000000009</v>
      </c>
      <c r="L2" s="2">
        <f>$G2/$K2</f>
        <v>5.3137913223140494</v>
      </c>
      <c r="M2" s="2">
        <f>($M$1+2*$G2)/$K2/2</f>
        <v>7.8964359504132222</v>
      </c>
      <c r="N2" t="s">
        <v>4</v>
      </c>
      <c r="O2" t="s">
        <v>3</v>
      </c>
      <c r="P2" t="s">
        <v>5</v>
      </c>
    </row>
    <row r="3" spans="1:16" ht="29.4">
      <c r="A3" s="1" t="s">
        <v>26</v>
      </c>
      <c r="B3">
        <v>20</v>
      </c>
      <c r="C3" s="1">
        <v>2.2000000000000002</v>
      </c>
      <c r="D3" s="1">
        <f>B3*C3</f>
        <v>44</v>
      </c>
      <c r="E3" s="3">
        <f>ROUNDDOWN(D3,0)</f>
        <v>44</v>
      </c>
      <c r="G3" s="2">
        <v>3226</v>
      </c>
      <c r="H3" s="2">
        <f>G3/D3</f>
        <v>73.318181818181813</v>
      </c>
      <c r="I3" s="4">
        <f>G3/E3</f>
        <v>73.318181818181813</v>
      </c>
      <c r="J3" t="s">
        <v>0</v>
      </c>
      <c r="K3">
        <f t="shared" ref="K3:K46" si="0">16*B3*C3</f>
        <v>704</v>
      </c>
      <c r="L3" s="2">
        <f>$G3/$K3</f>
        <v>4.5823863636363633</v>
      </c>
      <c r="M3" s="2">
        <f>($M$1+2*$G3)/$K3/2</f>
        <v>7.4232954545454541</v>
      </c>
      <c r="N3" t="s">
        <v>20</v>
      </c>
      <c r="O3" t="s">
        <v>3</v>
      </c>
      <c r="P3" t="s">
        <v>27</v>
      </c>
    </row>
    <row r="4" spans="1:16" s="6" customFormat="1" ht="29.4">
      <c r="A4" s="5" t="s">
        <v>22</v>
      </c>
      <c r="B4" s="6">
        <v>18</v>
      </c>
      <c r="C4" s="5">
        <v>2.2999999999999998</v>
      </c>
      <c r="D4" s="5">
        <f>B4*C4</f>
        <v>41.4</v>
      </c>
      <c r="E4" s="7">
        <f>ROUNDDOWN(D4,0)</f>
        <v>41</v>
      </c>
      <c r="G4" s="8">
        <v>2702</v>
      </c>
      <c r="H4" s="8">
        <f>G4/D4</f>
        <v>65.265700483091791</v>
      </c>
      <c r="I4" s="9">
        <f>G4/E4</f>
        <v>65.902439024390247</v>
      </c>
      <c r="J4" s="6" t="s">
        <v>0</v>
      </c>
      <c r="K4" s="6">
        <f t="shared" si="0"/>
        <v>662.4</v>
      </c>
      <c r="L4" s="8">
        <f>$G4/$K4</f>
        <v>4.079106280193237</v>
      </c>
      <c r="M4" s="8">
        <f>($M$1+2*$G4)/$K4/2</f>
        <v>7.0984299516908216</v>
      </c>
      <c r="N4" s="6" t="s">
        <v>4</v>
      </c>
      <c r="O4" s="6" t="s">
        <v>3</v>
      </c>
      <c r="P4" s="6" t="s">
        <v>23</v>
      </c>
    </row>
    <row r="5" spans="1:16" ht="29.4">
      <c r="A5" s="1" t="s">
        <v>24</v>
      </c>
      <c r="B5">
        <v>16</v>
      </c>
      <c r="C5" s="1">
        <v>2.6</v>
      </c>
      <c r="D5" s="1">
        <f>B5*C5</f>
        <v>41.6</v>
      </c>
      <c r="E5" s="3">
        <f>ROUNDDOWN(D5,0)</f>
        <v>41</v>
      </c>
      <c r="G5" s="2">
        <v>2891</v>
      </c>
      <c r="H5" s="2">
        <f>G5/D5</f>
        <v>69.495192307692307</v>
      </c>
      <c r="I5" s="4">
        <f>G5/E5</f>
        <v>70.512195121951223</v>
      </c>
      <c r="J5" t="s">
        <v>0</v>
      </c>
      <c r="K5">
        <f t="shared" si="0"/>
        <v>665.6</v>
      </c>
      <c r="L5" s="2">
        <f>$G5/$K5</f>
        <v>4.3434495192307692</v>
      </c>
      <c r="M5" s="2">
        <f>($M$1+2*$G5)/$K5/2</f>
        <v>7.3482572115384617</v>
      </c>
      <c r="N5" t="s">
        <v>4</v>
      </c>
      <c r="O5" t="s">
        <v>3</v>
      </c>
      <c r="P5" t="s">
        <v>25</v>
      </c>
    </row>
    <row r="6" spans="1:16" ht="29.4">
      <c r="A6" s="1" t="s">
        <v>6</v>
      </c>
      <c r="B6">
        <v>18</v>
      </c>
      <c r="C6" s="1">
        <v>2.1</v>
      </c>
      <c r="D6" s="1">
        <f t="shared" ref="D6:D46" si="1">B6*C6</f>
        <v>37.800000000000004</v>
      </c>
      <c r="E6" s="3">
        <f t="shared" ref="E6:E8" si="2">ROUNDDOWN(D6,0)</f>
        <v>37</v>
      </c>
      <c r="G6" s="2">
        <v>2424</v>
      </c>
      <c r="H6" s="2">
        <f t="shared" ref="H6:H23" si="3">G6/D6</f>
        <v>64.126984126984127</v>
      </c>
      <c r="I6" s="4">
        <f t="shared" ref="I6:I23" si="4">G6/E6</f>
        <v>65.513513513513516</v>
      </c>
      <c r="J6" t="s">
        <v>0</v>
      </c>
      <c r="K6">
        <f t="shared" si="0"/>
        <v>604.80000000000007</v>
      </c>
      <c r="L6" s="2">
        <f>$G6/$K6</f>
        <v>4.0079365079365079</v>
      </c>
      <c r="M6" s="2">
        <f>($M$1+2*$G6)/$K6/2</f>
        <v>7.314814814814814</v>
      </c>
      <c r="N6" t="s">
        <v>7</v>
      </c>
      <c r="O6" t="s">
        <v>3</v>
      </c>
      <c r="P6" t="s">
        <v>8</v>
      </c>
    </row>
    <row r="7" spans="1:16" ht="29.4">
      <c r="A7" s="1" t="s">
        <v>16</v>
      </c>
      <c r="B7">
        <v>12</v>
      </c>
      <c r="C7" s="1">
        <v>3</v>
      </c>
      <c r="D7" s="1">
        <f>B7*C7</f>
        <v>36</v>
      </c>
      <c r="E7" s="3">
        <f t="shared" si="2"/>
        <v>36</v>
      </c>
      <c r="G7" s="2">
        <v>2141</v>
      </c>
      <c r="H7" s="2">
        <f>G7/D7</f>
        <v>59.472222222222221</v>
      </c>
      <c r="I7" s="4">
        <f>G7/E7</f>
        <v>59.472222222222221</v>
      </c>
      <c r="J7" t="s">
        <v>0</v>
      </c>
      <c r="K7">
        <f t="shared" si="0"/>
        <v>576</v>
      </c>
      <c r="L7" s="2">
        <f>$G7/$K7</f>
        <v>3.7170138888888888</v>
      </c>
      <c r="M7" s="2">
        <f>($M$1+2*$G7)/$K7/2</f>
        <v>7.1892361111111107</v>
      </c>
      <c r="N7" t="s">
        <v>17</v>
      </c>
      <c r="O7" t="s">
        <v>3</v>
      </c>
      <c r="P7" t="s">
        <v>18</v>
      </c>
    </row>
    <row r="8" spans="1:16" ht="29.4">
      <c r="A8" s="1" t="s">
        <v>19</v>
      </c>
      <c r="B8">
        <v>14</v>
      </c>
      <c r="C8" s="1">
        <v>2.6</v>
      </c>
      <c r="D8" s="1">
        <f>B8*C8</f>
        <v>36.4</v>
      </c>
      <c r="E8" s="3">
        <f t="shared" si="2"/>
        <v>36</v>
      </c>
      <c r="G8" s="2">
        <v>2090</v>
      </c>
      <c r="H8" s="2">
        <f>G8/D8</f>
        <v>57.417582417582423</v>
      </c>
      <c r="I8" s="4">
        <f>G8/E8</f>
        <v>58.055555555555557</v>
      </c>
      <c r="J8" t="s">
        <v>0</v>
      </c>
      <c r="K8">
        <f t="shared" si="0"/>
        <v>582.4</v>
      </c>
      <c r="L8" s="2">
        <f>$G8/$K8</f>
        <v>3.5885989010989015</v>
      </c>
      <c r="M8" s="2">
        <f>($M$1+2*$G8)/$K8/2</f>
        <v>7.0226648351648358</v>
      </c>
      <c r="N8" t="s">
        <v>20</v>
      </c>
      <c r="O8" t="s">
        <v>3</v>
      </c>
      <c r="P8" t="s">
        <v>21</v>
      </c>
    </row>
    <row r="9" spans="1:16" s="6" customFormat="1" ht="29.4">
      <c r="A9" s="5" t="s">
        <v>12</v>
      </c>
      <c r="B9" s="6">
        <v>14</v>
      </c>
      <c r="C9" s="5">
        <v>2.4</v>
      </c>
      <c r="D9" s="5">
        <f t="shared" si="1"/>
        <v>33.6</v>
      </c>
      <c r="E9" s="7">
        <f>ROUNDDOWN(D9,0)</f>
        <v>33</v>
      </c>
      <c r="G9" s="8">
        <v>1745</v>
      </c>
      <c r="H9" s="8">
        <f t="shared" si="3"/>
        <v>51.93452380952381</v>
      </c>
      <c r="I9" s="9">
        <f t="shared" si="4"/>
        <v>52.878787878787875</v>
      </c>
      <c r="J9" s="6" t="s">
        <v>0</v>
      </c>
      <c r="K9" s="6">
        <f t="shared" si="0"/>
        <v>537.6</v>
      </c>
      <c r="L9" s="8">
        <f>$G9/$K9</f>
        <v>3.2459077380952381</v>
      </c>
      <c r="M9" s="8">
        <f>($M$1+2*$G9)/$K9/2</f>
        <v>6.966145833333333</v>
      </c>
      <c r="N9" s="6" t="s">
        <v>7</v>
      </c>
      <c r="O9" s="6" t="s">
        <v>3</v>
      </c>
      <c r="P9" s="6" t="s">
        <v>13</v>
      </c>
    </row>
    <row r="10" spans="1:16" ht="29.4">
      <c r="A10" s="1" t="s">
        <v>14</v>
      </c>
      <c r="B10">
        <v>16</v>
      </c>
      <c r="C10" s="1">
        <v>2.1</v>
      </c>
      <c r="D10" s="1">
        <f t="shared" si="1"/>
        <v>33.6</v>
      </c>
      <c r="E10" s="3">
        <f>ROUNDDOWN(D10,0)</f>
        <v>33</v>
      </c>
      <c r="G10" s="2">
        <v>1846</v>
      </c>
      <c r="H10" s="2">
        <f t="shared" si="3"/>
        <v>54.94047619047619</v>
      </c>
      <c r="I10" s="4">
        <f t="shared" si="4"/>
        <v>55.939393939393938</v>
      </c>
      <c r="J10" t="s">
        <v>0</v>
      </c>
      <c r="K10">
        <f t="shared" si="0"/>
        <v>537.6</v>
      </c>
      <c r="L10" s="2">
        <f>$G10/$K10</f>
        <v>3.4337797619047619</v>
      </c>
      <c r="M10" s="2">
        <f>($M$1+2*$G10)/$K10/2</f>
        <v>7.1540178571428568</v>
      </c>
      <c r="N10" t="s">
        <v>7</v>
      </c>
      <c r="O10" t="s">
        <v>3</v>
      </c>
      <c r="P10" t="s">
        <v>15</v>
      </c>
    </row>
    <row r="11" spans="1:16" ht="29.4">
      <c r="A11" s="1" t="s">
        <v>9</v>
      </c>
      <c r="B11">
        <v>14</v>
      </c>
      <c r="C11" s="1">
        <v>2</v>
      </c>
      <c r="D11" s="1">
        <f>B11*C11</f>
        <v>28</v>
      </c>
      <c r="E11" s="3">
        <f>ROUNDDOWN(D11,0)</f>
        <v>28</v>
      </c>
      <c r="G11" s="2">
        <v>1445</v>
      </c>
      <c r="H11" s="2">
        <f>G11/D11</f>
        <v>51.607142857142854</v>
      </c>
      <c r="I11" s="4">
        <f>G11/E11</f>
        <v>51.607142857142854</v>
      </c>
      <c r="J11" t="s">
        <v>0</v>
      </c>
      <c r="K11">
        <f t="shared" si="0"/>
        <v>448</v>
      </c>
      <c r="L11" s="2">
        <f>$G11/$K11</f>
        <v>3.2254464285714284</v>
      </c>
      <c r="M11" s="2">
        <f>($M$1+2*$G11)/$K11/2</f>
        <v>7.6897321428571432</v>
      </c>
      <c r="N11" t="s">
        <v>10</v>
      </c>
      <c r="O11" t="s">
        <v>3</v>
      </c>
      <c r="P11" t="s">
        <v>11</v>
      </c>
    </row>
    <row r="12" spans="1:16" s="6" customFormat="1" ht="29.4">
      <c r="A12" s="5" t="s">
        <v>31</v>
      </c>
      <c r="B12" s="6">
        <v>12</v>
      </c>
      <c r="C12" s="5">
        <v>2.2000000000000002</v>
      </c>
      <c r="D12" s="5">
        <f t="shared" si="1"/>
        <v>26.400000000000002</v>
      </c>
      <c r="E12" s="7">
        <f>ROUNDDOWN(D12,0)</f>
        <v>26</v>
      </c>
      <c r="G12" s="8">
        <v>1166</v>
      </c>
      <c r="H12" s="8">
        <f t="shared" si="3"/>
        <v>44.166666666666664</v>
      </c>
      <c r="I12" s="9">
        <f t="shared" si="4"/>
        <v>44.846153846153847</v>
      </c>
      <c r="J12" s="6" t="s">
        <v>0</v>
      </c>
      <c r="K12" s="6">
        <f t="shared" si="0"/>
        <v>422.40000000000003</v>
      </c>
      <c r="L12" s="8">
        <f>$G12/$K12</f>
        <v>2.7604166666666665</v>
      </c>
      <c r="M12" s="8">
        <f>($M$1+2*$G12)/$K12/2</f>
        <v>7.4952651515151505</v>
      </c>
      <c r="N12" s="6" t="s">
        <v>10</v>
      </c>
      <c r="O12" s="6" t="s">
        <v>3</v>
      </c>
      <c r="P12" s="6" t="s">
        <v>32</v>
      </c>
    </row>
    <row r="13" spans="1:16" ht="29.4">
      <c r="A13" s="1" t="s">
        <v>36</v>
      </c>
      <c r="B13">
        <v>8</v>
      </c>
      <c r="C13" s="1">
        <v>3.2</v>
      </c>
      <c r="D13" s="1">
        <f>B13*C13</f>
        <v>25.6</v>
      </c>
      <c r="E13" s="3">
        <f>ROUNDDOWN(D13,0)</f>
        <v>25</v>
      </c>
      <c r="G13" s="2">
        <v>2057</v>
      </c>
      <c r="H13" s="2">
        <f>G13/D13</f>
        <v>80.3515625</v>
      </c>
      <c r="I13" s="4">
        <f>G13/E13</f>
        <v>82.28</v>
      </c>
      <c r="J13" t="s">
        <v>0</v>
      </c>
      <c r="K13">
        <f t="shared" si="0"/>
        <v>409.6</v>
      </c>
      <c r="L13" s="2">
        <f>$G13/$K13</f>
        <v>5.02197265625</v>
      </c>
      <c r="M13" s="2">
        <f>($M$1+2*$G13)/$K13/2</f>
        <v>9.90478515625</v>
      </c>
      <c r="N13" t="s">
        <v>20</v>
      </c>
      <c r="O13" t="s">
        <v>3</v>
      </c>
      <c r="P13" t="s">
        <v>37</v>
      </c>
    </row>
    <row r="14" spans="1:16" s="6" customFormat="1" ht="29.4">
      <c r="A14" s="5" t="s">
        <v>45</v>
      </c>
      <c r="B14" s="6">
        <v>10</v>
      </c>
      <c r="C14" s="5">
        <v>2.4</v>
      </c>
      <c r="D14" s="5">
        <f>B14*C14</f>
        <v>24</v>
      </c>
      <c r="E14" s="7">
        <f>ROUNDDOWN(D14,0)</f>
        <v>24</v>
      </c>
      <c r="G14" s="8">
        <v>939</v>
      </c>
      <c r="H14" s="8">
        <f>G14/D14</f>
        <v>39.125</v>
      </c>
      <c r="I14" s="9">
        <f>G14/E14</f>
        <v>39.125</v>
      </c>
      <c r="J14" s="6" t="s">
        <v>0</v>
      </c>
      <c r="K14" s="6">
        <f t="shared" si="0"/>
        <v>384</v>
      </c>
      <c r="L14" s="8">
        <f>$G14/$K14</f>
        <v>2.4453125</v>
      </c>
      <c r="M14" s="8">
        <f>($M$1+2*$G14)/$K14/2</f>
        <v>7.653645833333333</v>
      </c>
      <c r="N14" s="6" t="s">
        <v>46</v>
      </c>
      <c r="O14" s="6" t="s">
        <v>3</v>
      </c>
      <c r="P14" s="6" t="s">
        <v>47</v>
      </c>
    </row>
    <row r="15" spans="1:16" ht="29.4">
      <c r="A15" s="1" t="s">
        <v>28</v>
      </c>
      <c r="B15">
        <v>14</v>
      </c>
      <c r="C15" s="1">
        <v>1.7</v>
      </c>
      <c r="D15" s="1">
        <f>B15*C15</f>
        <v>23.8</v>
      </c>
      <c r="E15" s="3">
        <f>ROUNDDOWN(D15,0)</f>
        <v>23</v>
      </c>
      <c r="G15" s="2">
        <v>1329</v>
      </c>
      <c r="H15" s="2">
        <f>G15/D15</f>
        <v>55.840336134453779</v>
      </c>
      <c r="I15" s="4">
        <f>G15/E15</f>
        <v>57.782608695652172</v>
      </c>
      <c r="J15" t="s">
        <v>0</v>
      </c>
      <c r="K15">
        <f t="shared" si="0"/>
        <v>380.8</v>
      </c>
      <c r="L15" s="2">
        <f>$G15/$K15</f>
        <v>3.4900210084033612</v>
      </c>
      <c r="M15" s="2">
        <f>($M$1+2*$G15)/$K15/2</f>
        <v>8.7421218487394956</v>
      </c>
      <c r="N15" t="s">
        <v>29</v>
      </c>
      <c r="O15" t="s">
        <v>3</v>
      </c>
      <c r="P15" t="s">
        <v>30</v>
      </c>
    </row>
    <row r="16" spans="1:16" s="6" customFormat="1" ht="29.4">
      <c r="A16" s="5" t="s">
        <v>41</v>
      </c>
      <c r="B16" s="6">
        <v>10</v>
      </c>
      <c r="C16" s="5">
        <v>2.2000000000000002</v>
      </c>
      <c r="D16" s="5">
        <f>B16*C16</f>
        <v>22</v>
      </c>
      <c r="E16" s="7">
        <f>ROUNDDOWN(D16,0)</f>
        <v>22</v>
      </c>
      <c r="G16" s="8">
        <v>667</v>
      </c>
      <c r="H16" s="8">
        <f>G16/D16</f>
        <v>30.318181818181817</v>
      </c>
      <c r="I16" s="9">
        <f>G16/E16</f>
        <v>30.318181818181817</v>
      </c>
      <c r="J16" s="6" t="s">
        <v>0</v>
      </c>
      <c r="K16" s="6">
        <f t="shared" si="0"/>
        <v>352</v>
      </c>
      <c r="L16" s="8">
        <f>$G16/$K16</f>
        <v>1.8948863636363635</v>
      </c>
      <c r="M16" s="8">
        <f>($M$1+2*$G16)/$K16/2</f>
        <v>7.5767045454545459</v>
      </c>
      <c r="N16" s="6" t="s">
        <v>39</v>
      </c>
      <c r="O16" s="6" t="s">
        <v>3</v>
      </c>
      <c r="P16" s="6" t="s">
        <v>42</v>
      </c>
    </row>
    <row r="17" spans="1:17" ht="29.4">
      <c r="A17" s="1" t="s">
        <v>50</v>
      </c>
      <c r="B17">
        <v>6</v>
      </c>
      <c r="C17" s="1">
        <v>3.4</v>
      </c>
      <c r="D17" s="1">
        <f>B17*C17</f>
        <v>20.399999999999999</v>
      </c>
      <c r="E17" s="3">
        <f>ROUNDDOWN(D17,0)</f>
        <v>20</v>
      </c>
      <c r="G17" s="2">
        <v>1552</v>
      </c>
      <c r="H17" s="2">
        <f>G17/D17</f>
        <v>76.078431372549019</v>
      </c>
      <c r="I17" s="4">
        <f>G17/E17</f>
        <v>77.599999999999994</v>
      </c>
      <c r="J17" t="s">
        <v>0</v>
      </c>
      <c r="K17">
        <f t="shared" si="0"/>
        <v>326.39999999999998</v>
      </c>
      <c r="L17" s="2">
        <f>$G17/$K17</f>
        <v>4.7549019607843137</v>
      </c>
      <c r="M17" s="2">
        <f>($M$1+2*$G17)/$K17/2</f>
        <v>10.882352941176471</v>
      </c>
      <c r="N17" t="s">
        <v>20</v>
      </c>
      <c r="O17" t="s">
        <v>3</v>
      </c>
      <c r="P17" t="s">
        <v>51</v>
      </c>
    </row>
    <row r="18" spans="1:17" ht="29.4">
      <c r="A18" s="1" t="s">
        <v>33</v>
      </c>
      <c r="B18">
        <v>10</v>
      </c>
      <c r="C18" s="1">
        <v>1.8</v>
      </c>
      <c r="D18" s="1">
        <f t="shared" si="1"/>
        <v>18</v>
      </c>
      <c r="E18" s="3">
        <f>ROUNDDOWN(D18,0)</f>
        <v>18</v>
      </c>
      <c r="G18" s="2">
        <v>612</v>
      </c>
      <c r="H18" s="2">
        <f t="shared" si="3"/>
        <v>34</v>
      </c>
      <c r="I18" s="4">
        <f t="shared" si="4"/>
        <v>34</v>
      </c>
      <c r="J18" t="s">
        <v>0</v>
      </c>
      <c r="K18">
        <f t="shared" si="0"/>
        <v>288</v>
      </c>
      <c r="L18" s="2">
        <f>$G18/$K18</f>
        <v>2.125</v>
      </c>
      <c r="M18" s="2">
        <f>($M$1+2*$G18)/$K18/2</f>
        <v>9.0694444444444446</v>
      </c>
      <c r="N18" t="s">
        <v>34</v>
      </c>
      <c r="O18" t="s">
        <v>3</v>
      </c>
      <c r="P18" t="s">
        <v>35</v>
      </c>
    </row>
    <row r="19" spans="1:17" s="6" customFormat="1" ht="29.4">
      <c r="A19" s="5" t="s">
        <v>48</v>
      </c>
      <c r="B19" s="6">
        <v>8</v>
      </c>
      <c r="C19" s="5">
        <v>2.1</v>
      </c>
      <c r="D19" s="5">
        <f>B19*C19</f>
        <v>16.8</v>
      </c>
      <c r="E19" s="7">
        <f>ROUNDDOWN(D19,0)</f>
        <v>16</v>
      </c>
      <c r="G19" s="8">
        <v>417</v>
      </c>
      <c r="H19" s="8">
        <f>G19/D19</f>
        <v>24.821428571428569</v>
      </c>
      <c r="I19" s="9">
        <f>G19/E19</f>
        <v>26.0625</v>
      </c>
      <c r="J19" s="6" t="s">
        <v>0</v>
      </c>
      <c r="K19" s="6">
        <f t="shared" si="0"/>
        <v>268.8</v>
      </c>
      <c r="L19" s="8">
        <f>$G19/$K19</f>
        <v>1.5513392857142856</v>
      </c>
      <c r="M19" s="8">
        <f>($M$1+2*$G19)/$K19/2</f>
        <v>8.9918154761904763</v>
      </c>
      <c r="N19" s="6" t="s">
        <v>39</v>
      </c>
      <c r="O19" s="6" t="s">
        <v>3</v>
      </c>
      <c r="P19" s="6" t="s">
        <v>49</v>
      </c>
    </row>
    <row r="20" spans="1:17" ht="29.4">
      <c r="A20" s="1" t="s">
        <v>43</v>
      </c>
      <c r="B20">
        <v>4</v>
      </c>
      <c r="C20" s="1">
        <v>3.5</v>
      </c>
      <c r="D20" s="1">
        <f>B20*C20</f>
        <v>14</v>
      </c>
      <c r="E20" s="3">
        <f>ROUNDDOWN(D20,0)</f>
        <v>14</v>
      </c>
      <c r="G20" s="2">
        <v>996</v>
      </c>
      <c r="H20" s="2">
        <f>G20/D20</f>
        <v>71.142857142857139</v>
      </c>
      <c r="I20" s="4">
        <f>G20/E20</f>
        <v>71.142857142857139</v>
      </c>
      <c r="J20" t="s">
        <v>0</v>
      </c>
      <c r="K20">
        <f t="shared" si="0"/>
        <v>224</v>
      </c>
      <c r="L20" s="2">
        <f>$G20/$K20</f>
        <v>4.4464285714285712</v>
      </c>
      <c r="M20" s="2">
        <f>($M$1+2*$G20)/$K20/2</f>
        <v>13.375</v>
      </c>
      <c r="N20" t="s">
        <v>20</v>
      </c>
      <c r="O20" t="s">
        <v>3</v>
      </c>
      <c r="P20" t="s">
        <v>44</v>
      </c>
    </row>
    <row r="21" spans="1:17" ht="29.4">
      <c r="A21" s="1" t="s">
        <v>38</v>
      </c>
      <c r="B21">
        <v>4</v>
      </c>
      <c r="C21" s="1">
        <v>2.6</v>
      </c>
      <c r="D21" s="1">
        <f t="shared" si="1"/>
        <v>10.4</v>
      </c>
      <c r="E21" s="3">
        <f>ROUNDDOWN(D21,0)</f>
        <v>10</v>
      </c>
      <c r="G21" s="2">
        <v>444</v>
      </c>
      <c r="H21" s="2">
        <f t="shared" si="3"/>
        <v>42.692307692307693</v>
      </c>
      <c r="I21" s="4">
        <f t="shared" si="4"/>
        <v>44.4</v>
      </c>
      <c r="J21" t="s">
        <v>0</v>
      </c>
      <c r="K21">
        <f t="shared" si="0"/>
        <v>166.4</v>
      </c>
      <c r="L21" s="2">
        <f>$G21/$K21</f>
        <v>2.6682692307692308</v>
      </c>
      <c r="M21" s="2">
        <f>($M$1+2*$G21)/$K21/2</f>
        <v>14.6875</v>
      </c>
      <c r="N21" t="s">
        <v>39</v>
      </c>
      <c r="O21" t="s">
        <v>3</v>
      </c>
      <c r="P21" t="s">
        <v>40</v>
      </c>
    </row>
    <row r="22" spans="1:17" s="6" customFormat="1" ht="29.4">
      <c r="A22" s="5" t="s">
        <v>52</v>
      </c>
      <c r="B22" s="6">
        <v>8</v>
      </c>
      <c r="C22" s="5">
        <v>1.7</v>
      </c>
      <c r="D22" s="5">
        <f t="shared" si="1"/>
        <v>13.6</v>
      </c>
      <c r="E22" s="7">
        <f>ROUNDDOWN(D22,0)</f>
        <v>13</v>
      </c>
      <c r="G22" s="8">
        <v>306</v>
      </c>
      <c r="H22" s="8">
        <f t="shared" si="3"/>
        <v>22.5</v>
      </c>
      <c r="I22" s="9">
        <f t="shared" si="4"/>
        <v>23.53846153846154</v>
      </c>
      <c r="J22" s="6" t="s">
        <v>54</v>
      </c>
      <c r="K22" s="6">
        <f t="shared" si="0"/>
        <v>217.6</v>
      </c>
      <c r="L22" s="8">
        <f>$G22/$K22</f>
        <v>1.40625</v>
      </c>
      <c r="M22" s="8">
        <f>($M$1+2*$G22)/$K22/2</f>
        <v>10.597426470588236</v>
      </c>
      <c r="N22" s="6" t="s">
        <v>39</v>
      </c>
      <c r="O22" s="6" t="s">
        <v>3</v>
      </c>
      <c r="P22" s="6" t="s">
        <v>53</v>
      </c>
    </row>
    <row r="23" spans="1:17" ht="29.4">
      <c r="A23" s="1" t="s">
        <v>55</v>
      </c>
      <c r="B23">
        <v>6</v>
      </c>
      <c r="C23" s="1">
        <v>1.7</v>
      </c>
      <c r="D23" s="1">
        <f t="shared" si="1"/>
        <v>10.199999999999999</v>
      </c>
      <c r="E23" s="3">
        <f>ROUNDDOWN(D23,0)</f>
        <v>10</v>
      </c>
      <c r="G23" s="2">
        <v>213</v>
      </c>
      <c r="H23" s="2">
        <f t="shared" si="3"/>
        <v>20.882352941176471</v>
      </c>
      <c r="I23" s="4">
        <f t="shared" si="4"/>
        <v>21.3</v>
      </c>
      <c r="J23" t="s">
        <v>54</v>
      </c>
      <c r="K23">
        <f t="shared" si="0"/>
        <v>163.19999999999999</v>
      </c>
      <c r="L23" s="2">
        <f>$G23/$K23</f>
        <v>1.3051470588235294</v>
      </c>
      <c r="M23" s="2">
        <f>($M$1+2*$G23)/$K23/2</f>
        <v>13.560049019607844</v>
      </c>
      <c r="N23" t="s">
        <v>39</v>
      </c>
      <c r="O23" t="s">
        <v>3</v>
      </c>
      <c r="P23" t="s">
        <v>56</v>
      </c>
    </row>
    <row r="24" spans="1:17" ht="57.75" customHeight="1">
      <c r="A24" s="1"/>
      <c r="C24" s="1"/>
      <c r="D24" s="1"/>
      <c r="E24" s="3"/>
      <c r="G24" s="2"/>
      <c r="H24" s="2"/>
      <c r="I24" s="4"/>
    </row>
    <row r="25" spans="1:17" ht="29.4">
      <c r="A25" s="1" t="s">
        <v>77</v>
      </c>
      <c r="B25">
        <v>18</v>
      </c>
      <c r="C25" s="1">
        <v>2.2999999999999998</v>
      </c>
      <c r="D25" s="1">
        <f>B25*C25</f>
        <v>41.4</v>
      </c>
      <c r="E25" s="3">
        <f>ROUNDDOWN(D25,0)</f>
        <v>41</v>
      </c>
      <c r="G25" s="2"/>
      <c r="H25" s="2">
        <f>G25/D25</f>
        <v>0</v>
      </c>
      <c r="I25" s="4">
        <f>G25/E25</f>
        <v>0</v>
      </c>
      <c r="J25" t="s">
        <v>0</v>
      </c>
      <c r="K25">
        <f t="shared" si="0"/>
        <v>662.4</v>
      </c>
      <c r="L25" s="10">
        <f>$G25/$K25</f>
        <v>0</v>
      </c>
      <c r="M25" s="10">
        <f>($M$1+2*$G25)/$K25/2</f>
        <v>3.0193236714975846</v>
      </c>
      <c r="N25" t="s">
        <v>4</v>
      </c>
      <c r="O25" t="s">
        <v>79</v>
      </c>
      <c r="P25" t="s">
        <v>59</v>
      </c>
      <c r="Q25" t="s">
        <v>80</v>
      </c>
    </row>
    <row r="26" spans="1:17" ht="29.4">
      <c r="A26" s="1" t="s">
        <v>81</v>
      </c>
      <c r="B26">
        <v>16</v>
      </c>
      <c r="C26" s="1">
        <v>2.2999999999999998</v>
      </c>
      <c r="D26" s="1">
        <f t="shared" si="1"/>
        <v>36.799999999999997</v>
      </c>
      <c r="E26" s="3">
        <f t="shared" ref="E26:E29" si="5">ROUNDDOWN(D26,0)</f>
        <v>36</v>
      </c>
      <c r="G26" s="2"/>
      <c r="H26" s="2">
        <f>G26/D26</f>
        <v>0</v>
      </c>
      <c r="I26" s="4">
        <f>G26/E26</f>
        <v>0</v>
      </c>
      <c r="J26" t="s">
        <v>0</v>
      </c>
      <c r="K26">
        <f t="shared" si="0"/>
        <v>588.79999999999995</v>
      </c>
      <c r="L26" s="10">
        <f>$G26/$K26</f>
        <v>0</v>
      </c>
      <c r="M26" s="10">
        <f>($M$1+2*$G26)/$K26/2</f>
        <v>3.3967391304347827</v>
      </c>
      <c r="N26" t="s">
        <v>20</v>
      </c>
      <c r="O26" t="s">
        <v>79</v>
      </c>
      <c r="P26" t="s">
        <v>59</v>
      </c>
      <c r="Q26" t="s">
        <v>80</v>
      </c>
    </row>
    <row r="27" spans="1:17" ht="29.4">
      <c r="A27" s="1" t="s">
        <v>82</v>
      </c>
      <c r="B27">
        <v>14</v>
      </c>
      <c r="C27" s="1">
        <v>2.6</v>
      </c>
      <c r="D27" s="1">
        <f t="shared" si="1"/>
        <v>36.4</v>
      </c>
      <c r="E27" s="3">
        <f t="shared" si="5"/>
        <v>36</v>
      </c>
      <c r="G27" s="2">
        <v>2702</v>
      </c>
      <c r="H27" s="2">
        <f>G27/D27</f>
        <v>74.230769230769241</v>
      </c>
      <c r="I27" s="4">
        <f>G27/E27</f>
        <v>75.055555555555557</v>
      </c>
      <c r="J27" t="s">
        <v>0</v>
      </c>
      <c r="K27">
        <f t="shared" si="0"/>
        <v>582.4</v>
      </c>
      <c r="L27" s="10">
        <f>$G27/$K27</f>
        <v>4.6394230769230775</v>
      </c>
      <c r="M27" s="10">
        <f>($M$1+2*$G27)/$K27/2</f>
        <v>8.0734890109890109</v>
      </c>
      <c r="N27" t="s">
        <v>4</v>
      </c>
      <c r="O27" t="s">
        <v>79</v>
      </c>
      <c r="P27" t="s">
        <v>83</v>
      </c>
      <c r="Q27" t="s">
        <v>23</v>
      </c>
    </row>
    <row r="28" spans="1:17" ht="29.4">
      <c r="A28" s="1" t="s">
        <v>84</v>
      </c>
      <c r="B28">
        <v>14</v>
      </c>
      <c r="C28" s="1">
        <v>2.2999999999999998</v>
      </c>
      <c r="D28" s="1">
        <f t="shared" si="1"/>
        <v>32.199999999999996</v>
      </c>
      <c r="E28" s="3">
        <f t="shared" si="5"/>
        <v>32</v>
      </c>
      <c r="G28" s="2">
        <v>2424</v>
      </c>
      <c r="H28" s="2">
        <f>G28/D28</f>
        <v>75.279503105590067</v>
      </c>
      <c r="I28" s="4">
        <f>G28/E28</f>
        <v>75.75</v>
      </c>
      <c r="J28" t="s">
        <v>0</v>
      </c>
      <c r="K28">
        <f t="shared" si="0"/>
        <v>515.19999999999993</v>
      </c>
      <c r="L28" s="10">
        <f>$G28/$K28</f>
        <v>4.7049689440993792</v>
      </c>
      <c r="M28" s="10">
        <f>($M$1+2*$G28)/$K28/2</f>
        <v>8.5869565217391308</v>
      </c>
      <c r="N28" t="s">
        <v>7</v>
      </c>
      <c r="O28" t="s">
        <v>79</v>
      </c>
      <c r="P28" t="s">
        <v>85</v>
      </c>
      <c r="Q28" t="s">
        <v>8</v>
      </c>
    </row>
    <row r="29" spans="1:17" ht="29.4">
      <c r="A29" s="1" t="s">
        <v>134</v>
      </c>
      <c r="B29">
        <v>12</v>
      </c>
      <c r="C29" s="1">
        <v>2.6</v>
      </c>
      <c r="D29" s="1">
        <f t="shared" si="1"/>
        <v>31.200000000000003</v>
      </c>
      <c r="E29" s="3">
        <f t="shared" si="5"/>
        <v>31</v>
      </c>
      <c r="G29" s="2">
        <v>2090</v>
      </c>
      <c r="H29" s="2">
        <f>G29/D29</f>
        <v>66.987179487179475</v>
      </c>
      <c r="I29" s="4">
        <f>G29/E29</f>
        <v>67.41935483870968</v>
      </c>
      <c r="J29" t="s">
        <v>0</v>
      </c>
      <c r="K29">
        <f t="shared" si="0"/>
        <v>499.20000000000005</v>
      </c>
      <c r="L29" s="10">
        <f>$G29/$K29</f>
        <v>4.1866987179487172</v>
      </c>
      <c r="M29" s="10">
        <f>($M$1+2*$G29)/$K29/2</f>
        <v>8.1931089743589745</v>
      </c>
      <c r="N29" t="s">
        <v>20</v>
      </c>
      <c r="O29" t="s">
        <v>79</v>
      </c>
      <c r="P29" t="s">
        <v>87</v>
      </c>
      <c r="Q29" t="s">
        <v>21</v>
      </c>
    </row>
    <row r="30" spans="1:17" ht="29.4">
      <c r="A30" s="1" t="s">
        <v>88</v>
      </c>
      <c r="B30">
        <v>10</v>
      </c>
      <c r="C30" s="1">
        <v>3.1</v>
      </c>
      <c r="D30" s="1">
        <f t="shared" si="1"/>
        <v>31</v>
      </c>
      <c r="E30" s="3">
        <f>ROUNDDOWN(D30,0)</f>
        <v>31</v>
      </c>
      <c r="G30" s="2">
        <v>2141</v>
      </c>
      <c r="H30" s="2">
        <f>G30/D30</f>
        <v>69.064516129032256</v>
      </c>
      <c r="I30" s="4">
        <f>G30/E30</f>
        <v>69.064516129032256</v>
      </c>
      <c r="J30" t="s">
        <v>0</v>
      </c>
      <c r="K30">
        <f t="shared" si="0"/>
        <v>496</v>
      </c>
      <c r="L30" s="10">
        <f>$G30/$K30</f>
        <v>4.316532258064516</v>
      </c>
      <c r="M30" s="10">
        <f>($M$1+2*$G30)/$K30/2</f>
        <v>8.3487903225806459</v>
      </c>
      <c r="N30" t="s">
        <v>17</v>
      </c>
      <c r="O30" t="s">
        <v>79</v>
      </c>
      <c r="P30" t="s">
        <v>89</v>
      </c>
      <c r="Q30" t="s">
        <v>18</v>
      </c>
    </row>
    <row r="31" spans="1:17" s="6" customFormat="1" ht="29.4">
      <c r="A31" s="5" t="s">
        <v>91</v>
      </c>
      <c r="B31" s="6">
        <v>12</v>
      </c>
      <c r="C31" s="5">
        <v>2.5</v>
      </c>
      <c r="D31" s="5">
        <f t="shared" si="1"/>
        <v>30</v>
      </c>
      <c r="E31" s="7">
        <f>ROUNDDOWN(D31,0)</f>
        <v>30</v>
      </c>
      <c r="G31" s="8">
        <v>1745</v>
      </c>
      <c r="H31" s="8">
        <f>G31/D31</f>
        <v>58.166666666666664</v>
      </c>
      <c r="I31" s="9">
        <f>G31/E31</f>
        <v>58.166666666666664</v>
      </c>
      <c r="J31" s="6" t="s">
        <v>0</v>
      </c>
      <c r="K31" s="6">
        <f t="shared" si="0"/>
        <v>480</v>
      </c>
      <c r="L31" s="8">
        <f>$G31/$K31</f>
        <v>3.6354166666666665</v>
      </c>
      <c r="M31" s="8">
        <f>($M$1+2*$G31)/$K31/2</f>
        <v>7.802083333333333</v>
      </c>
      <c r="N31" s="6" t="s">
        <v>7</v>
      </c>
      <c r="O31" s="6" t="s">
        <v>79</v>
      </c>
      <c r="P31" s="6" t="s">
        <v>92</v>
      </c>
      <c r="Q31" s="6" t="s">
        <v>13</v>
      </c>
    </row>
    <row r="32" spans="1:17" ht="29.4">
      <c r="A32" s="1" t="s">
        <v>90</v>
      </c>
      <c r="B32">
        <v>14</v>
      </c>
      <c r="C32" s="1">
        <v>2</v>
      </c>
      <c r="D32" s="1">
        <f>B32*C32</f>
        <v>28</v>
      </c>
      <c r="E32" s="3">
        <f>ROUNDDOWN(D32,0)</f>
        <v>28</v>
      </c>
      <c r="G32" s="2">
        <v>1846</v>
      </c>
      <c r="H32" s="2">
        <f>G32/D32</f>
        <v>65.928571428571431</v>
      </c>
      <c r="I32" s="4">
        <f>G32/E32</f>
        <v>65.928571428571431</v>
      </c>
      <c r="J32" t="s">
        <v>0</v>
      </c>
      <c r="K32">
        <f t="shared" si="0"/>
        <v>448</v>
      </c>
      <c r="L32" s="10">
        <f>$G32/$K32</f>
        <v>4.1205357142857144</v>
      </c>
      <c r="M32" s="10">
        <f>($M$1+2*$G32)/$K32/2</f>
        <v>8.5848214285714288</v>
      </c>
      <c r="N32" t="s">
        <v>7</v>
      </c>
      <c r="O32" t="s">
        <v>79</v>
      </c>
      <c r="P32" t="s">
        <v>59</v>
      </c>
      <c r="Q32" t="s">
        <v>15</v>
      </c>
    </row>
    <row r="33" spans="1:17" ht="29.4">
      <c r="A33" s="1" t="s">
        <v>135</v>
      </c>
      <c r="B33">
        <v>12</v>
      </c>
      <c r="C33" s="1">
        <v>2.2999999999999998</v>
      </c>
      <c r="D33" s="1">
        <f t="shared" si="1"/>
        <v>27.599999999999998</v>
      </c>
      <c r="E33" s="3">
        <f t="shared" ref="E33:E35" si="6">ROUNDDOWN(D33,0)</f>
        <v>27</v>
      </c>
      <c r="G33" s="2">
        <v>1589</v>
      </c>
      <c r="H33" s="2">
        <f>G33/D33</f>
        <v>57.572463768115945</v>
      </c>
      <c r="I33" s="4">
        <f>G33/E33</f>
        <v>58.851851851851855</v>
      </c>
      <c r="J33" t="s">
        <v>0</v>
      </c>
      <c r="K33">
        <f t="shared" si="0"/>
        <v>441.59999999999997</v>
      </c>
      <c r="L33" s="10">
        <f>$G33/$K33</f>
        <v>3.5982789855072466</v>
      </c>
      <c r="M33" s="10">
        <f>($M$1+2*$G33)/$K33/2</f>
        <v>8.1272644927536231</v>
      </c>
      <c r="N33" t="s">
        <v>7</v>
      </c>
      <c r="O33" t="s">
        <v>79</v>
      </c>
      <c r="P33" t="s">
        <v>94</v>
      </c>
      <c r="Q33" t="s">
        <v>95</v>
      </c>
    </row>
    <row r="34" spans="1:17" ht="29.4">
      <c r="A34" s="1" t="s">
        <v>96</v>
      </c>
      <c r="B34">
        <v>8</v>
      </c>
      <c r="C34" s="1">
        <v>3.2</v>
      </c>
      <c r="D34" s="1">
        <f t="shared" si="1"/>
        <v>25.6</v>
      </c>
      <c r="E34" s="3">
        <f t="shared" si="6"/>
        <v>25</v>
      </c>
      <c r="G34" s="2">
        <v>2057</v>
      </c>
      <c r="H34" s="2">
        <f>G34/D34</f>
        <v>80.3515625</v>
      </c>
      <c r="I34" s="4">
        <f>G34/E34</f>
        <v>82.28</v>
      </c>
      <c r="J34" t="s">
        <v>0</v>
      </c>
      <c r="K34">
        <f t="shared" si="0"/>
        <v>409.6</v>
      </c>
      <c r="L34" s="10">
        <f>$G34/$K34</f>
        <v>5.02197265625</v>
      </c>
      <c r="M34" s="10">
        <f>($M$1+2*$G34)/$K34/2</f>
        <v>9.90478515625</v>
      </c>
      <c r="N34" t="s">
        <v>20</v>
      </c>
      <c r="O34" t="s">
        <v>79</v>
      </c>
      <c r="P34" t="s">
        <v>59</v>
      </c>
      <c r="Q34" t="s">
        <v>37</v>
      </c>
    </row>
    <row r="35" spans="1:17" ht="29.4">
      <c r="A35" s="1" t="s">
        <v>97</v>
      </c>
      <c r="B35">
        <v>10</v>
      </c>
      <c r="C35" s="1">
        <v>2.6</v>
      </c>
      <c r="D35" s="1">
        <f t="shared" si="1"/>
        <v>26</v>
      </c>
      <c r="E35" s="3">
        <f t="shared" si="6"/>
        <v>26</v>
      </c>
      <c r="G35" s="2">
        <v>1445</v>
      </c>
      <c r="H35" s="2">
        <f>G35/D35</f>
        <v>55.57692307692308</v>
      </c>
      <c r="I35" s="4">
        <f>G35/E35</f>
        <v>55.57692307692308</v>
      </c>
      <c r="J35" t="s">
        <v>0</v>
      </c>
      <c r="K35">
        <f t="shared" si="0"/>
        <v>416</v>
      </c>
      <c r="L35" s="10">
        <f>$G35/$K35</f>
        <v>3.4735576923076925</v>
      </c>
      <c r="M35" s="10">
        <f>($M$1+2*$G35)/$K35/2</f>
        <v>8.28125</v>
      </c>
      <c r="N35" t="s">
        <v>10</v>
      </c>
      <c r="O35" t="s">
        <v>79</v>
      </c>
      <c r="P35" t="s">
        <v>98</v>
      </c>
      <c r="Q35" t="s">
        <v>11</v>
      </c>
    </row>
    <row r="36" spans="1:17" s="6" customFormat="1" ht="29.4">
      <c r="A36" s="5" t="s">
        <v>100</v>
      </c>
      <c r="B36" s="6">
        <v>10</v>
      </c>
      <c r="C36" s="5">
        <v>2.2999999999999998</v>
      </c>
      <c r="D36" s="5">
        <f>B36*C36</f>
        <v>23</v>
      </c>
      <c r="E36" s="7">
        <f>ROUNDDOWN(D36,0)</f>
        <v>23</v>
      </c>
      <c r="G36" s="8">
        <v>1166</v>
      </c>
      <c r="H36" s="8">
        <f>G36/D36</f>
        <v>50.695652173913047</v>
      </c>
      <c r="I36" s="9">
        <f>G36/E36</f>
        <v>50.695652173913047</v>
      </c>
      <c r="J36" s="6" t="s">
        <v>0</v>
      </c>
      <c r="K36" s="6">
        <f t="shared" si="0"/>
        <v>368</v>
      </c>
      <c r="L36" s="8">
        <f>$G36/$K36</f>
        <v>3.1684782608695654</v>
      </c>
      <c r="M36" s="8">
        <f>($M$1+2*$G36)/$K36/2</f>
        <v>8.6032608695652169</v>
      </c>
      <c r="N36" s="6" t="s">
        <v>10</v>
      </c>
      <c r="O36" s="6" t="s">
        <v>79</v>
      </c>
      <c r="P36" s="6" t="s">
        <v>101</v>
      </c>
      <c r="Q36" s="6" t="s">
        <v>32</v>
      </c>
    </row>
    <row r="37" spans="1:17" ht="29.4">
      <c r="A37" s="1" t="s">
        <v>99</v>
      </c>
      <c r="B37">
        <v>12</v>
      </c>
      <c r="C37" s="1">
        <v>1.8</v>
      </c>
      <c r="D37" s="1">
        <f t="shared" si="1"/>
        <v>21.6</v>
      </c>
      <c r="E37" s="3">
        <f>ROUNDDOWN(D37,0)</f>
        <v>21</v>
      </c>
      <c r="G37" s="2">
        <v>1329</v>
      </c>
      <c r="H37" s="2">
        <f>G37/D37</f>
        <v>61.527777777777771</v>
      </c>
      <c r="I37" s="4">
        <f>G37/E37</f>
        <v>63.285714285714285</v>
      </c>
      <c r="J37" t="s">
        <v>0</v>
      </c>
      <c r="K37">
        <f t="shared" si="0"/>
        <v>345.6</v>
      </c>
      <c r="L37" s="10">
        <f>$G37/$K37</f>
        <v>3.8454861111111107</v>
      </c>
      <c r="M37" s="10">
        <f>($M$1+2*$G37)/$K37/2</f>
        <v>9.632523148148147</v>
      </c>
      <c r="N37" t="s">
        <v>29</v>
      </c>
      <c r="O37" t="s">
        <v>79</v>
      </c>
      <c r="P37" t="s">
        <v>59</v>
      </c>
      <c r="Q37" t="s">
        <v>30</v>
      </c>
    </row>
    <row r="38" spans="1:17" ht="29.4">
      <c r="A38" s="1" t="s">
        <v>102</v>
      </c>
      <c r="B38">
        <v>6</v>
      </c>
      <c r="C38" s="1">
        <v>3.4</v>
      </c>
      <c r="D38" s="1">
        <f t="shared" si="1"/>
        <v>20.399999999999999</v>
      </c>
      <c r="E38" s="3">
        <f t="shared" ref="E38:E39" si="7">ROUNDDOWN(D38,0)</f>
        <v>20</v>
      </c>
      <c r="G38" s="2">
        <v>1552</v>
      </c>
      <c r="H38" s="2">
        <f>G38/D38</f>
        <v>76.078431372549019</v>
      </c>
      <c r="I38" s="4">
        <f>G38/E38</f>
        <v>77.599999999999994</v>
      </c>
      <c r="J38" t="s">
        <v>0</v>
      </c>
      <c r="K38">
        <f t="shared" si="0"/>
        <v>326.39999999999998</v>
      </c>
      <c r="L38" s="10">
        <f>$G38/$K38</f>
        <v>4.7549019607843137</v>
      </c>
      <c r="M38" s="10">
        <f>($M$1+2*$G38)/$K38/2</f>
        <v>10.882352941176471</v>
      </c>
      <c r="N38" t="s">
        <v>20</v>
      </c>
      <c r="O38" t="s">
        <v>79</v>
      </c>
      <c r="P38" t="s">
        <v>59</v>
      </c>
      <c r="Q38" t="s">
        <v>51</v>
      </c>
    </row>
    <row r="39" spans="1:17" ht="29.4">
      <c r="A39" s="1" t="s">
        <v>103</v>
      </c>
      <c r="B39">
        <v>8</v>
      </c>
      <c r="C39" s="1">
        <v>2.6</v>
      </c>
      <c r="D39" s="1">
        <f t="shared" si="1"/>
        <v>20.8</v>
      </c>
      <c r="E39" s="3">
        <f t="shared" si="7"/>
        <v>20</v>
      </c>
      <c r="G39" s="2">
        <v>939</v>
      </c>
      <c r="H39" s="2">
        <f>G39/D39</f>
        <v>45.144230769230766</v>
      </c>
      <c r="I39" s="4">
        <f>G39/E39</f>
        <v>46.95</v>
      </c>
      <c r="J39" t="s">
        <v>0</v>
      </c>
      <c r="K39">
        <f t="shared" si="0"/>
        <v>332.8</v>
      </c>
      <c r="L39" s="10">
        <f>$G39/$K39</f>
        <v>2.8215144230769229</v>
      </c>
      <c r="M39" s="10">
        <f>($M$1+2*$G39)/$K39/2</f>
        <v>8.8311298076923066</v>
      </c>
      <c r="N39" t="s">
        <v>46</v>
      </c>
      <c r="O39" t="s">
        <v>79</v>
      </c>
      <c r="P39" t="s">
        <v>104</v>
      </c>
      <c r="Q39" t="s">
        <v>47</v>
      </c>
    </row>
    <row r="40" spans="1:17" s="6" customFormat="1" ht="29.4">
      <c r="A40" s="5" t="s">
        <v>107</v>
      </c>
      <c r="B40" s="6">
        <v>8</v>
      </c>
      <c r="C40" s="5">
        <v>2.4</v>
      </c>
      <c r="D40" s="5">
        <f>B40*C40</f>
        <v>19.2</v>
      </c>
      <c r="E40" s="7">
        <f>ROUNDDOWN(D40,0)</f>
        <v>19</v>
      </c>
      <c r="G40" s="8">
        <v>667</v>
      </c>
      <c r="H40" s="8">
        <f>G40/D40</f>
        <v>34.739583333333336</v>
      </c>
      <c r="I40" s="9">
        <f>G40/E40</f>
        <v>35.10526315789474</v>
      </c>
      <c r="J40" s="6" t="s">
        <v>0</v>
      </c>
      <c r="K40" s="6">
        <f t="shared" si="0"/>
        <v>307.2</v>
      </c>
      <c r="L40" s="8">
        <f>$G40/$K40</f>
        <v>2.1712239583333335</v>
      </c>
      <c r="M40" s="8">
        <f>($M$1+2*$G40)/$K40/2</f>
        <v>8.681640625</v>
      </c>
      <c r="N40" s="6" t="s">
        <v>39</v>
      </c>
      <c r="O40" s="6" t="s">
        <v>79</v>
      </c>
      <c r="P40" s="6" t="s">
        <v>108</v>
      </c>
      <c r="Q40" s="6" t="s">
        <v>42</v>
      </c>
    </row>
    <row r="41" spans="1:17" ht="29.4">
      <c r="A41" s="1" t="s">
        <v>105</v>
      </c>
      <c r="B41">
        <v>4</v>
      </c>
      <c r="C41" s="1">
        <v>3.5</v>
      </c>
      <c r="D41" s="1">
        <f t="shared" si="1"/>
        <v>14</v>
      </c>
      <c r="E41" s="3">
        <f>ROUNDDOWN(D41,0)</f>
        <v>14</v>
      </c>
      <c r="G41" s="2">
        <v>996</v>
      </c>
      <c r="H41" s="2">
        <f>G41/D41</f>
        <v>71.142857142857139</v>
      </c>
      <c r="I41" s="4">
        <f>G41/E41</f>
        <v>71.142857142857139</v>
      </c>
      <c r="J41" t="s">
        <v>0</v>
      </c>
      <c r="K41">
        <f t="shared" si="0"/>
        <v>224</v>
      </c>
      <c r="L41" s="10">
        <f>$G41/$K41</f>
        <v>4.4464285714285712</v>
      </c>
      <c r="M41" s="10">
        <f>($M$1+2*$G41)/$K41/2</f>
        <v>13.375</v>
      </c>
      <c r="N41" t="s">
        <v>20</v>
      </c>
      <c r="O41" t="s">
        <v>79</v>
      </c>
      <c r="P41" t="s">
        <v>59</v>
      </c>
      <c r="Q41" t="s">
        <v>44</v>
      </c>
    </row>
    <row r="42" spans="1:17" ht="29.4">
      <c r="A42" s="1" t="s">
        <v>106</v>
      </c>
      <c r="B42">
        <v>8</v>
      </c>
      <c r="C42" s="1">
        <v>1.8</v>
      </c>
      <c r="D42" s="1">
        <f t="shared" si="1"/>
        <v>14.4</v>
      </c>
      <c r="E42" s="3">
        <f t="shared" ref="E42:E43" si="8">ROUNDDOWN(D42,0)</f>
        <v>14</v>
      </c>
      <c r="G42" s="2">
        <v>612</v>
      </c>
      <c r="H42" s="2">
        <f>G42/D42</f>
        <v>42.5</v>
      </c>
      <c r="I42" s="4">
        <f>G42/E42</f>
        <v>43.714285714285715</v>
      </c>
      <c r="J42" t="s">
        <v>0</v>
      </c>
      <c r="K42">
        <f t="shared" si="0"/>
        <v>230.4</v>
      </c>
      <c r="L42" s="10">
        <f>$G42/$K42</f>
        <v>2.65625</v>
      </c>
      <c r="M42" s="10">
        <f>($M$1+2*$G42)/$K42/2</f>
        <v>11.336805555555555</v>
      </c>
      <c r="N42" t="s">
        <v>34</v>
      </c>
      <c r="O42" t="s">
        <v>79</v>
      </c>
      <c r="P42" t="s">
        <v>59</v>
      </c>
      <c r="Q42" t="s">
        <v>35</v>
      </c>
    </row>
    <row r="43" spans="1:17" ht="29.4">
      <c r="A43" s="1" t="s">
        <v>109</v>
      </c>
      <c r="B43">
        <v>4</v>
      </c>
      <c r="C43" s="1">
        <v>3</v>
      </c>
      <c r="D43" s="1">
        <f t="shared" si="1"/>
        <v>12</v>
      </c>
      <c r="E43" s="3">
        <f t="shared" si="8"/>
        <v>12</v>
      </c>
      <c r="G43" s="2">
        <v>444</v>
      </c>
      <c r="H43" s="2">
        <f>G43/D43</f>
        <v>37</v>
      </c>
      <c r="I43" s="4">
        <f>G43/E43</f>
        <v>37</v>
      </c>
      <c r="J43" t="s">
        <v>0</v>
      </c>
      <c r="K43">
        <f t="shared" si="0"/>
        <v>192</v>
      </c>
      <c r="L43" s="10">
        <f>$G43/$K43</f>
        <v>2.3125</v>
      </c>
      <c r="M43" s="10">
        <f>($M$1+2*$G43)/$K43/2</f>
        <v>12.729166666666666</v>
      </c>
      <c r="N43" t="s">
        <v>10</v>
      </c>
      <c r="O43" t="s">
        <v>79</v>
      </c>
      <c r="P43" t="s">
        <v>59</v>
      </c>
      <c r="Q43" t="s">
        <v>40</v>
      </c>
    </row>
    <row r="44" spans="1:17" s="6" customFormat="1" ht="29.4">
      <c r="A44" s="5" t="s">
        <v>110</v>
      </c>
      <c r="B44" s="6">
        <v>6</v>
      </c>
      <c r="C44" s="5">
        <v>2.4</v>
      </c>
      <c r="D44" s="5">
        <f t="shared" si="1"/>
        <v>14.399999999999999</v>
      </c>
      <c r="E44" s="7">
        <f>ROUNDDOWN(D44,0)</f>
        <v>14</v>
      </c>
      <c r="G44" s="8">
        <v>417</v>
      </c>
      <c r="H44" s="8">
        <f>G44/D44</f>
        <v>28.958333333333336</v>
      </c>
      <c r="I44" s="9">
        <f>G44/E44</f>
        <v>29.785714285714285</v>
      </c>
      <c r="J44" s="6" t="s">
        <v>0</v>
      </c>
      <c r="K44" s="6">
        <f t="shared" si="0"/>
        <v>230.39999999999998</v>
      </c>
      <c r="L44" s="8">
        <f>$G44/$K44</f>
        <v>1.8098958333333335</v>
      </c>
      <c r="M44" s="8">
        <f>($M$1+2*$G44)/$K44/2</f>
        <v>10.490451388888889</v>
      </c>
      <c r="N44" s="6" t="s">
        <v>39</v>
      </c>
      <c r="O44" s="6" t="s">
        <v>79</v>
      </c>
      <c r="P44" s="6" t="s">
        <v>111</v>
      </c>
      <c r="Q44" s="6" t="s">
        <v>49</v>
      </c>
    </row>
    <row r="45" spans="1:17" ht="29.4">
      <c r="A45" s="1" t="s">
        <v>112</v>
      </c>
      <c r="B45">
        <v>6</v>
      </c>
      <c r="C45" s="1">
        <v>1.9</v>
      </c>
      <c r="D45" s="1">
        <f t="shared" si="1"/>
        <v>11.399999999999999</v>
      </c>
      <c r="E45" s="3">
        <f>ROUNDDOWN(D45,0)</f>
        <v>11</v>
      </c>
      <c r="G45" s="2">
        <v>306</v>
      </c>
      <c r="H45" s="2">
        <f>G45/D45</f>
        <v>26.842105263157897</v>
      </c>
      <c r="I45" s="4">
        <f>G45/E45</f>
        <v>27.818181818181817</v>
      </c>
      <c r="J45" t="s">
        <v>0</v>
      </c>
      <c r="K45">
        <f t="shared" si="0"/>
        <v>182.39999999999998</v>
      </c>
      <c r="L45" s="10">
        <f>$G45/$K45</f>
        <v>1.6776315789473686</v>
      </c>
      <c r="M45" s="10">
        <f>($M$1+2*$G45)/$K45/2</f>
        <v>12.642543859649125</v>
      </c>
      <c r="N45" t="s">
        <v>39</v>
      </c>
      <c r="O45" t="s">
        <v>79</v>
      </c>
      <c r="P45" t="s">
        <v>113</v>
      </c>
      <c r="Q45" t="s">
        <v>114</v>
      </c>
    </row>
    <row r="46" spans="1:17" s="6" customFormat="1" ht="29.4">
      <c r="A46" s="5" t="s">
        <v>115</v>
      </c>
      <c r="B46" s="6">
        <v>6</v>
      </c>
      <c r="C46" s="5">
        <v>1.6</v>
      </c>
      <c r="D46" s="5">
        <f t="shared" si="1"/>
        <v>9.6000000000000014</v>
      </c>
      <c r="E46" s="7">
        <f>ROUNDDOWN(D46,0)</f>
        <v>9</v>
      </c>
      <c r="G46" s="8">
        <v>213</v>
      </c>
      <c r="H46" s="8">
        <f>G46/D46</f>
        <v>22.187499999999996</v>
      </c>
      <c r="I46" s="9">
        <f>G46/E46</f>
        <v>23.666666666666668</v>
      </c>
      <c r="J46" s="6" t="s">
        <v>0</v>
      </c>
      <c r="K46" s="6">
        <f t="shared" si="0"/>
        <v>153.60000000000002</v>
      </c>
      <c r="L46" s="8">
        <f>$G46/$K46</f>
        <v>1.3867187499999998</v>
      </c>
      <c r="M46" s="8">
        <f>($M$1+2*$G46)/$K46/2</f>
        <v>14.40755208333333</v>
      </c>
      <c r="N46" s="6" t="s">
        <v>39</v>
      </c>
      <c r="O46" s="6" t="s">
        <v>79</v>
      </c>
      <c r="P46" s="6" t="s">
        <v>116</v>
      </c>
      <c r="Q46" s="6" t="s">
        <v>56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2600v3</vt:lpstr>
      <vt:lpstr>2600v4</vt:lpstr>
      <vt:lpstr>Common</vt:lpstr>
      <vt:lpstr>Common!Область_печати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boe</cp:lastModifiedBy>
  <cp:lastPrinted>2016-06-14T09:12:05Z</cp:lastPrinted>
  <dcterms:created xsi:type="dcterms:W3CDTF">2016-04-01T18:31:18Z</dcterms:created>
  <dcterms:modified xsi:type="dcterms:W3CDTF">2016-06-14T09:13:23Z</dcterms:modified>
</cp:coreProperties>
</file>